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DICE" sheetId="1" r:id="rId1"/>
    <sheet name="Carne" sheetId="2" r:id="rId2"/>
    <sheet name="Huevos" sheetId="3" r:id="rId3"/>
    <sheet name="Leche" sheetId="4" r:id="rId4"/>
    <sheet name="Apicultura" sheetId="5" r:id="rId5"/>
    <sheet name="Lana" sheetId="6" r:id="rId6"/>
    <sheet name="Estiércol" sheetId="7" r:id="rId7"/>
    <sheet name="Acuicultura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>'[1]3.1'!#REF!</definedName>
    <definedName name="alk">'[2]19.11-12'!$B$53</definedName>
    <definedName name="A_impresión_IM">#REF!</definedName>
    <definedName name="AÑOSEÑA">#REF!</definedName>
    <definedName name="balan_xls">'[5]7.24'!$D$6:$D$27</definedName>
    <definedName name="BUSCARC">#REF!</definedName>
    <definedName name="BUSCARG">#REF!</definedName>
    <definedName name="CARGA">#REF!</definedName>
    <definedName name="Category">'[6]Textes'!$A$18:$W$64</definedName>
    <definedName name="CHEQUEO">#REF!</definedName>
    <definedName name="CODCULT">#REF!</definedName>
    <definedName name="CODGRUP">#REF!</definedName>
    <definedName name="Consulta2">#REF!</definedName>
    <definedName name="CONS_DIRC_CONJ_16">#REF!</definedName>
    <definedName name="Copia_de_BORRADOR_DIRC13">#REF!</definedName>
    <definedName name="COSECHA">#REF!</definedName>
    <definedName name="COUNTRIES">'[10]Countries'!$A$1:$AB$1</definedName>
    <definedName name="COUNTRY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'[11]Textes'!$A$18:$M$64</definedName>
    <definedName name="DESCARGA">#REF!</definedName>
    <definedName name="DESTINO">#REF!</definedName>
    <definedName name="DIC_PO_16">#REF!</definedName>
    <definedName name="Excel_BuiltIn_Criteria">#REF!</definedName>
    <definedName name="Excel_BuiltIn_Database">#REF!</definedName>
    <definedName name="Excel_BuiltIn_Extract">'[13]datos'!#REF!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1">'[13]datos'!#REF!</definedName>
    <definedName name="imprimir_2">'[13]datos'!#REF!</definedName>
    <definedName name="imprimir_3">'[13]datos'!#REF!</definedName>
    <definedName name="Imprimir_área_IM">#REF!</definedName>
    <definedName name="ITEMS">'[10]Dictionary'!$A$9:$A$45</definedName>
    <definedName name="kk">'[14]19.14-15'!#REF!</definedName>
    <definedName name="kkjkj">#REF!</definedName>
    <definedName name="l">'[1]3.1'!#REF!</definedName>
    <definedName name="LANGUAGE">#REF!</definedName>
    <definedName name="LANGUAGES">'[10]Dictionary'!$B$1:$X$1</definedName>
    <definedName name="lg">'[16]Textes'!$B$1</definedName>
    <definedName name="libliv">'[16]Textes'!$A$4:$M$11</definedName>
    <definedName name="LISTAS">#REF!</definedName>
    <definedName name="MatAra2015">#REF!</definedName>
    <definedName name="MENSAJE">#REF!</definedName>
    <definedName name="MENU">#REF!</definedName>
    <definedName name="NOMCULT">#REF!</definedName>
    <definedName name="NOMGRUP">#REF!</definedName>
    <definedName name="NUTS">'[10]Regions'!$A$2:$B$402</definedName>
    <definedName name="pays">'[16]Textes'!$A$68:$M$95</definedName>
    <definedName name="PEP">'[17]GANADE1'!$B$79</definedName>
    <definedName name="refyear">'[6]Dialog'!$H$18</definedName>
    <definedName name="REGI">#REF!</definedName>
    <definedName name="REGIONS">'[10]Countries'!$A$2:$A$61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'[10]Dictionary'!$A$4</definedName>
    <definedName name="SUBTITLE2">'[10]Dictionary'!$A$5</definedName>
    <definedName name="surveys">'[6]Textes'!$A$113:$W$116</definedName>
    <definedName name="TCULTSEÑA">#REF!</definedName>
    <definedName name="testvalC">'[6]Textes'!$D$123:$E$151</definedName>
    <definedName name="TITLE">'[10]Dictionary'!$A$3</definedName>
    <definedName name="TO">#REF!</definedName>
    <definedName name="TODOS">#REF!</definedName>
    <definedName name="YEAR">#REF!</definedName>
    <definedName name="\A">#REF!</definedName>
    <definedName name="\B">'[18]p405'!#REF!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'[19]19.19'!#REF!</definedName>
    <definedName name="\x">'[20]Arlleg01'!$IR$8190</definedName>
    <definedName name="\z">'[20]Arlleg01'!$IR$8190</definedName>
    <definedName name="_2014_Consulta">#REF!</definedName>
    <definedName name="_2014_ConsultaPORC">#REF!</definedName>
    <definedName name="_2014_DIREC_CONSULTA">#REF!</definedName>
    <definedName name="_2014_DIREC_OV_CAP">#REF!</definedName>
    <definedName name="_2016_DIREC_DEF">#REF!</definedName>
    <definedName name="_Dist_Values">#REF!</definedName>
    <definedName name="_p421">'[26]CARNE1'!$B$44</definedName>
    <definedName name="_p431">'[26]CARNE7'!$G$11:$G$93</definedName>
    <definedName name="_p7">'[14]19.14-15'!#REF!</definedName>
    <definedName name="_PEP1">'[27]19.11-12'!$B$51</definedName>
    <definedName name="_PEP2">'[19]19.15'!#REF!</definedName>
    <definedName name="_PEP3">'[27]19.11-12'!$B$53</definedName>
    <definedName name="_PEP4">'[27]19.14-15'!$B$34:$B$37</definedName>
    <definedName name="_PP1">'[17]GANADE1'!$B$77</definedName>
    <definedName name="_PP10">'[27]19.14-15'!$C$34:$C$37</definedName>
    <definedName name="_PP11">'[27]19.14-15'!$C$34:$C$37</definedName>
    <definedName name="_PP12">'[27]19.14-15'!$C$34:$C$37</definedName>
    <definedName name="_PP13">'[27]19.14-15'!#REF!</definedName>
    <definedName name="_PP14">'[27]19.14-15'!#REF!</definedName>
    <definedName name="_PP15">'[27]19.14-15'!#REF!</definedName>
    <definedName name="_PP16">'[27]19.14-15'!$D$34:$D$37</definedName>
    <definedName name="_PP17">'[27]19.14-15'!$D$34:$D$37</definedName>
    <definedName name="_pp18">'[27]19.14-15'!$D$34:$D$37</definedName>
    <definedName name="_pp19">'[27]19.14-15'!#REF!</definedName>
    <definedName name="_PP2">'[27]19.22'!#REF!</definedName>
    <definedName name="_PP20">'[27]19.14-15'!#REF!</definedName>
    <definedName name="_pp23">'[27]19.14-15'!#REF!</definedName>
    <definedName name="_pp24">'[27]19.14-15'!#REF!</definedName>
    <definedName name="_pp25">'[27]19.14-15'!#REF!</definedName>
    <definedName name="_pp26">'[27]19.14-15'!#REF!</definedName>
    <definedName name="_pp27">'[27]19.14-15'!#REF!</definedName>
    <definedName name="_PP3">'[17]GANADE1'!$B$79</definedName>
    <definedName name="_PP4">'[27]19.11-12'!$B$51</definedName>
    <definedName name="_PP5">'[27]19.14-15'!$B$34:$B$37</definedName>
    <definedName name="_PP6">'[27]19.14-15'!$B$34:$B$37</definedName>
    <definedName name="_PP7">'[27]19.14-15'!#REF!</definedName>
    <definedName name="_PP8">'[27]19.14-15'!#REF!</definedName>
    <definedName name="_PP9">'[27]19.14-15'!#REF!</definedName>
    <definedName name="_SUP1">#REF!</definedName>
    <definedName name="_SUP2">#REF!</definedName>
    <definedName name="_SUP3">#REF!</definedName>
    <definedName name="__123Graph_A">'[28]p399fao'!#REF!</definedName>
    <definedName name="__123Graph_ACurrent">'[28]p399fao'!#REF!</definedName>
    <definedName name="__123Graph_AGrßfico1">'[28]p399fao'!#REF!</definedName>
    <definedName name="__123Graph_B">'[29]p122'!#REF!</definedName>
    <definedName name="__123Graph_BCurrent">'[28]p399fao'!#REF!</definedName>
    <definedName name="__123Graph_BGrßfico1">'[28]p399fao'!#REF!</definedName>
    <definedName name="__123Graph_C">'[28]p399fao'!#REF!</definedName>
    <definedName name="__123Graph_CCurrent">'[28]p399fao'!#REF!</definedName>
    <definedName name="__123Graph_CGrßfico1">'[28]p399fao'!#REF!</definedName>
    <definedName name="__123Graph_D">'[29]p122'!#REF!</definedName>
    <definedName name="__123Graph_DCurrent">'[28]p399fao'!#REF!</definedName>
    <definedName name="__123Graph_DGrßfico1">'[28]p399fao'!#REF!</definedName>
    <definedName name="__123Graph_E">'[28]p399fao'!#REF!</definedName>
    <definedName name="__123Graph_ECurrent">'[28]p399fao'!#REF!</definedName>
    <definedName name="__123Graph_EGrßfico1">'[28]p399fao'!#REF!</definedName>
    <definedName name="__123Graph_F">'[29]p122'!#REF!</definedName>
    <definedName name="__123Graph_FCurrent">'[28]p399fao'!#REF!</definedName>
    <definedName name="__123Graph_FGrßfico1">'[28]p399fao'!#REF!</definedName>
    <definedName name="__123Graph_X">'[29]p122'!#REF!</definedName>
    <definedName name="__123Graph_XCurrent">'[28]p399fao'!#REF!</definedName>
    <definedName name="__123Graph_XGrßfico1">'[28]p399fao'!#REF!</definedName>
  </definedNames>
  <calcPr fullCalcOnLoad="1"/>
</workbook>
</file>

<file path=xl/sharedStrings.xml><?xml version="1.0" encoding="utf-8"?>
<sst xmlns="http://schemas.openxmlformats.org/spreadsheetml/2006/main" count="372" uniqueCount="209">
  <si>
    <t>PRODUCCIONES GANADERAS</t>
  </si>
  <si>
    <t>Producción de Carne: Sacrificio de ganado y destino</t>
  </si>
  <si>
    <t>Producción de huevos</t>
  </si>
  <si>
    <t>Producción de leche</t>
  </si>
  <si>
    <t>Productos apícolas: miel y cera</t>
  </si>
  <si>
    <t>Producción de lana</t>
  </si>
  <si>
    <t>Producción de estiércoles</t>
  </si>
  <si>
    <t>Producción acuícola</t>
  </si>
  <si>
    <t>SACRIFICIO DE GANADO EN ARAGÓN</t>
  </si>
  <si>
    <t>DESTINO DE LA CARNE</t>
  </si>
  <si>
    <t>Distribución provincial por clase de ganado y peso</t>
  </si>
  <si>
    <t>Especie</t>
  </si>
  <si>
    <t>Tipología</t>
  </si>
  <si>
    <t>HUESCA</t>
  </si>
  <si>
    <t>TERUEL</t>
  </si>
  <si>
    <t>ZARAGOZA</t>
  </si>
  <si>
    <t>ARAGÓN</t>
  </si>
  <si>
    <t>Tipo de consumo</t>
  </si>
  <si>
    <t>ARAGON</t>
  </si>
  <si>
    <t>Sacrificios</t>
  </si>
  <si>
    <t>Peso canal (Tn)</t>
  </si>
  <si>
    <t>Kg./Canal media</t>
  </si>
  <si>
    <t>BOVINO</t>
  </si>
  <si>
    <t>TERNEROS (&lt; 8 meses)</t>
  </si>
  <si>
    <t>Consumo directo</t>
  </si>
  <si>
    <t>TERNERAS (&lt; 8 meses)</t>
  </si>
  <si>
    <t>Consumo industrial</t>
  </si>
  <si>
    <t>BOVINO JOVEN MACHOS (8 a 12 meses)</t>
  </si>
  <si>
    <t>TOTAL BOVINO</t>
  </si>
  <si>
    <t>BOVINO JOVEN HEMBRAS (8 a 12 meses)</t>
  </si>
  <si>
    <t>Novillas</t>
  </si>
  <si>
    <t>Vacas</t>
  </si>
  <si>
    <t xml:space="preserve">Toros  </t>
  </si>
  <si>
    <t>Bueyes</t>
  </si>
  <si>
    <t>OVINO</t>
  </si>
  <si>
    <t>Cordero &lt; 7 kg canal</t>
  </si>
  <si>
    <t>Cordero 7,1 - 10 kg canal</t>
  </si>
  <si>
    <t>Cordero 10,1 - 13 kg canal</t>
  </si>
  <si>
    <t>TOTAL OVINO</t>
  </si>
  <si>
    <t>Cordero  &gt; 13 kg canal</t>
  </si>
  <si>
    <t>Reproductores</t>
  </si>
  <si>
    <t>CAPRINO</t>
  </si>
  <si>
    <t>Cabritos Lechales</t>
  </si>
  <si>
    <t>Chivos</t>
  </si>
  <si>
    <t>Mayor</t>
  </si>
  <si>
    <t>TOTAL CAPRINO</t>
  </si>
  <si>
    <t>PORCINO</t>
  </si>
  <si>
    <t>Lechones</t>
  </si>
  <si>
    <t>Cebo</t>
  </si>
  <si>
    <t>Desvieje</t>
  </si>
  <si>
    <t>TOTAL PORCINO</t>
  </si>
  <si>
    <t>EQUIDOS</t>
  </si>
  <si>
    <t>Caballar</t>
  </si>
  <si>
    <t>Mular y asnal</t>
  </si>
  <si>
    <t>TOTAL EQUINO</t>
  </si>
  <si>
    <t>AVES</t>
  </si>
  <si>
    <t>Broilers - miles</t>
  </si>
  <si>
    <t>Patos - miles</t>
  </si>
  <si>
    <t>Codornices - miles</t>
  </si>
  <si>
    <t>TOTAL AVES</t>
  </si>
  <si>
    <t>Otras - miles</t>
  </si>
  <si>
    <t>CONEJOS</t>
  </si>
  <si>
    <t xml:space="preserve">Conejos - miles </t>
  </si>
  <si>
    <t>TOTAL CONEJOS</t>
  </si>
  <si>
    <t xml:space="preserve">PRODUCCIÓN DE HUEVOS </t>
  </si>
  <si>
    <t>Clasificación Zootécnica</t>
  </si>
  <si>
    <t>Censo nº Cabezas</t>
  </si>
  <si>
    <t xml:space="preserve"> Indice Anual (1)</t>
  </si>
  <si>
    <t>Producción Huevos (2)</t>
  </si>
  <si>
    <t xml:space="preserve"> Indice Anual  (1)</t>
  </si>
  <si>
    <t>Codornices</t>
  </si>
  <si>
    <t>Granjas de producción de huevos</t>
  </si>
  <si>
    <t>Total Codornices</t>
  </si>
  <si>
    <t>Gallinas</t>
  </si>
  <si>
    <t xml:space="preserve">Granjas de multiplicación para carne </t>
  </si>
  <si>
    <t>Camperas/Ecológico</t>
  </si>
  <si>
    <t>Granjas de producciónde huevos</t>
  </si>
  <si>
    <t>Total Gallinas</t>
  </si>
  <si>
    <t>Total General</t>
  </si>
  <si>
    <t>Provincia</t>
  </si>
  <si>
    <t>PRODUCCIÓN DE HUEVOS DE GALLINA PARA CONSUMO</t>
  </si>
  <si>
    <t>PRODUCCIÓN DE HUEVOS DE GALLINA PARA FUTUROS POLLOS</t>
  </si>
  <si>
    <t>Huevos (2)</t>
  </si>
  <si>
    <t>Consumo fresco (2)</t>
  </si>
  <si>
    <t>Consumo industria (2)</t>
  </si>
  <si>
    <t>Precio medio fresco (3 )</t>
  </si>
  <si>
    <t>Precio medio Industria (3)</t>
  </si>
  <si>
    <t>Valor Total  fresco (€)</t>
  </si>
  <si>
    <t>Valor Total  Industria (€)</t>
  </si>
  <si>
    <t>% Huevos desechados (4)</t>
  </si>
  <si>
    <t xml:space="preserve"> Indice Anual  (5)</t>
  </si>
  <si>
    <t xml:space="preserve">% Fallo Incubacion </t>
  </si>
  <si>
    <t xml:space="preserve"> Indice Anual  (6)</t>
  </si>
  <si>
    <t>Pollos nacidos vivos (7)</t>
  </si>
  <si>
    <t xml:space="preserve">TERUEL </t>
  </si>
  <si>
    <t xml:space="preserve">ZARAGOZA </t>
  </si>
  <si>
    <t xml:space="preserve">ARAGON </t>
  </si>
  <si>
    <t>(1) Producción de huevos/gallina/año</t>
  </si>
  <si>
    <t>(2) Miles de docenas</t>
  </si>
  <si>
    <t>(3) Docena</t>
  </si>
  <si>
    <t>(4) Rotos, sucios, no incubables</t>
  </si>
  <si>
    <t>(5) Producción huevos incubables/gallina/año</t>
  </si>
  <si>
    <t>(6) Producción huevos nacidos /gallina /año</t>
  </si>
  <si>
    <t>(7) Miles</t>
  </si>
  <si>
    <t>PRODUCCIÓN DE LECHE</t>
  </si>
  <si>
    <t>Especie animal</t>
  </si>
  <si>
    <t>Nº de Animales</t>
  </si>
  <si>
    <t>Nº de Animales ordeñados</t>
  </si>
  <si>
    <t>Producción  (litros)</t>
  </si>
  <si>
    <t xml:space="preserve">Huesca </t>
  </si>
  <si>
    <t>Bovino de leche</t>
  </si>
  <si>
    <t>Teruel</t>
  </si>
  <si>
    <t>Zaragoza</t>
  </si>
  <si>
    <t>Ovino de leche</t>
  </si>
  <si>
    <t>Caprino de leche</t>
  </si>
  <si>
    <t>PRODUCCIÓN DE MIEL</t>
  </si>
  <si>
    <t>PRODUCCIÓN DE CERA</t>
  </si>
  <si>
    <t>COMERCIALIZACIÓN DE LA MIEL</t>
  </si>
  <si>
    <t>Clasificación</t>
  </si>
  <si>
    <t>Explotaciones</t>
  </si>
  <si>
    <t>Colmenas</t>
  </si>
  <si>
    <t xml:space="preserve">Rendimiento </t>
  </si>
  <si>
    <t>Producción (Kg)</t>
  </si>
  <si>
    <t>Rendimiento</t>
  </si>
  <si>
    <t>Poducción (Kg)</t>
  </si>
  <si>
    <t>Tipo de Venta</t>
  </si>
  <si>
    <t>Tamaño de la explotación</t>
  </si>
  <si>
    <t>% Tipo de venta</t>
  </si>
  <si>
    <t>Cantidad producida (Kg)</t>
  </si>
  <si>
    <t>Tipo de miel</t>
  </si>
  <si>
    <t>%</t>
  </si>
  <si>
    <t>Cantidad producida</t>
  </si>
  <si>
    <t>Precio (€)</t>
  </si>
  <si>
    <t>Valor (€)</t>
  </si>
  <si>
    <t>Familiar (0-65)</t>
  </si>
  <si>
    <t>(1)</t>
  </si>
  <si>
    <t>Venta directa</t>
  </si>
  <si>
    <t xml:space="preserve"> 66 -150</t>
  </si>
  <si>
    <t>Secundaria (66-150)</t>
  </si>
  <si>
    <t xml:space="preserve"> ≥ 150</t>
  </si>
  <si>
    <t>Auxiliar (151-300)</t>
  </si>
  <si>
    <t>TOTAL VENTA DIRECTA</t>
  </si>
  <si>
    <t>Principal (&gt;300)</t>
  </si>
  <si>
    <t>Venta al por mayor</t>
  </si>
  <si>
    <t>66 -150</t>
  </si>
  <si>
    <t>Monofloral</t>
  </si>
  <si>
    <t>Total HUESCA</t>
  </si>
  <si>
    <t>Mil Flores</t>
  </si>
  <si>
    <t xml:space="preserve"> ≥150</t>
  </si>
  <si>
    <t>TOTAL VENTA AL POR MAYOR</t>
  </si>
  <si>
    <t>Total Huesca</t>
  </si>
  <si>
    <t>Total TERUEL</t>
  </si>
  <si>
    <t>Total Teruel</t>
  </si>
  <si>
    <t>Total ZARAGOZA</t>
  </si>
  <si>
    <t>Total Zaragoza</t>
  </si>
  <si>
    <t>TOTAL Aragón</t>
  </si>
  <si>
    <t>Total Aragón</t>
  </si>
  <si>
    <t>(1) la producción familiar es para casa, y no se contabiliza.</t>
  </si>
  <si>
    <t>No se han tenido en cuenta las explotaciones vacias, las de nueva incorporacion, ni las productoras de enjambres</t>
  </si>
  <si>
    <t>PRODUCCIÓN DE LANA</t>
  </si>
  <si>
    <t>Tipo de lana</t>
  </si>
  <si>
    <t>Cabezas esquiladas</t>
  </si>
  <si>
    <t>Peso medio vellón Kg/oveja</t>
  </si>
  <si>
    <t>Precio medio €/Kg</t>
  </si>
  <si>
    <t>Producción lana (kg)</t>
  </si>
  <si>
    <t>Valor   (€)</t>
  </si>
  <si>
    <t>Lana Blanca</t>
  </si>
  <si>
    <t>Lana Negra</t>
  </si>
  <si>
    <t>Total</t>
  </si>
  <si>
    <t>PRODUCCIÓN DE ESTIÉRCOLES</t>
  </si>
  <si>
    <t xml:space="preserve">OVINO </t>
  </si>
  <si>
    <t>VACUNO</t>
  </si>
  <si>
    <t>Tipo de animal</t>
  </si>
  <si>
    <t>Capacidad</t>
  </si>
  <si>
    <t>tm/año/animal</t>
  </si>
  <si>
    <t>tm/año</t>
  </si>
  <si>
    <t>efectivos</t>
  </si>
  <si>
    <r>
      <rPr>
        <b/>
        <sz val="12"/>
        <rFont val="Arial"/>
        <family val="2"/>
      </rP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/plaza/año</t>
    </r>
  </si>
  <si>
    <r>
      <rPr>
        <b/>
        <sz val="12"/>
        <rFont val="Arial"/>
        <family val="2"/>
      </rPr>
      <t>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/año</t>
    </r>
  </si>
  <si>
    <t>Ovejas</t>
  </si>
  <si>
    <t>Vacas nodrizas</t>
  </si>
  <si>
    <t>Madres(1)</t>
  </si>
  <si>
    <t>Corderos</t>
  </si>
  <si>
    <t>Vacas ordeño</t>
  </si>
  <si>
    <t>Cabras</t>
  </si>
  <si>
    <t>Total madres</t>
  </si>
  <si>
    <t>Total cebo</t>
  </si>
  <si>
    <t>TOTAL</t>
  </si>
  <si>
    <t>Total vacas nodrizas</t>
  </si>
  <si>
    <t>(1) Madres con lechones</t>
  </si>
  <si>
    <t>Total vacas ordeño</t>
  </si>
  <si>
    <t>Total ovejas</t>
  </si>
  <si>
    <t>Total corderos</t>
  </si>
  <si>
    <t>Total cabras</t>
  </si>
  <si>
    <t>Total chivos</t>
  </si>
  <si>
    <t xml:space="preserve"> </t>
  </si>
  <si>
    <t>PRODUCCION ACUICOLA EN ARAGON</t>
  </si>
  <si>
    <t>TIPOLOGIA</t>
  </si>
  <si>
    <t>PRODUCCIÓN</t>
  </si>
  <si>
    <t>Trucha Arcoíris (tn)</t>
  </si>
  <si>
    <t>Huevas embrionadas de Trucha Arcoíris</t>
  </si>
  <si>
    <t>Caviar trucha (tn)</t>
  </si>
  <si>
    <t>Esturión (tn)</t>
  </si>
  <si>
    <t>REPOBLACIÓN</t>
  </si>
  <si>
    <t>Trucha Autóctona (nº alevines)</t>
  </si>
  <si>
    <t>Tenca (nº unidades)</t>
  </si>
  <si>
    <t>Bermejuelas (nº unidades)</t>
  </si>
  <si>
    <t>Nº EXPLOTACIONES</t>
  </si>
  <si>
    <t>(1) alevines de trucha arcoiris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</si>
</sst>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\ [$€]_-;\-* #,##0.00\ [$€]_-;_-* \-??\ [$€]_-;_-@_-"/>
    <numFmt numFmtId="166" formatCode="_-* #,##0.00&quot; €&quot;_-;\-* #,##0.00&quot; €&quot;_-;_-* \-??&quot; €&quot;_-;_-@_-"/>
    <numFmt numFmtId="167" formatCode="_-* #,##0.00\ _€_-;\-* #,##0.00\ _€_-;_-* \-??\ _€_-;_-@_-"/>
    <numFmt numFmtId="168" formatCode="#,##0;\(0.0\)"/>
    <numFmt numFmtId="169" formatCode="0\ %"/>
    <numFmt numFmtId="170" formatCode="#,##0.0"/>
    <numFmt numFmtId="171" formatCode="#,##0"/>
    <numFmt numFmtId="172" formatCode="#,##0.00"/>
    <numFmt numFmtId="173" formatCode="0"/>
    <numFmt numFmtId="174" formatCode="@"/>
    <numFmt numFmtId="175" formatCode="0.0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0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9"/>
      </bottom>
    </border>
    <border>
      <left style="medium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8"/>
      </right>
      <top style="thin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>
        <color indexed="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6" fillId="17" borderId="3" applyNumberFormat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167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9" fillId="0" borderId="0">
      <alignment/>
      <protection/>
    </xf>
    <xf numFmtId="164" fontId="0" fillId="18" borderId="4" applyNumberFormat="0" applyAlignment="0" applyProtection="0"/>
    <xf numFmtId="168" fontId="1" fillId="0" borderId="5">
      <alignment horizontal="right"/>
      <protection/>
    </xf>
    <xf numFmtId="16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4" fontId="10" fillId="17" borderId="6" applyNumberFormat="0" applyAlignment="0" applyProtection="0"/>
    <xf numFmtId="164" fontId="10" fillId="17" borderId="6" applyNumberFormat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7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</cellStyleXfs>
  <cellXfs count="417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20" applyNumberFormat="1" applyFont="1" applyFill="1" applyBorder="1" applyAlignment="1" applyProtection="1">
      <alignment/>
      <protection/>
    </xf>
    <xf numFmtId="164" fontId="1" fillId="0" borderId="0" xfId="70">
      <alignment/>
      <protection/>
    </xf>
    <xf numFmtId="164" fontId="1" fillId="0" borderId="0" xfId="70" applyAlignment="1">
      <alignment horizontal="right"/>
      <protection/>
    </xf>
    <xf numFmtId="164" fontId="21" fillId="23" borderId="10" xfId="70" applyFont="1" applyFill="1" applyBorder="1" applyAlignment="1">
      <alignment horizontal="center" vertical="center"/>
      <protection/>
    </xf>
    <xf numFmtId="164" fontId="22" fillId="23" borderId="11" xfId="70" applyFont="1" applyFill="1" applyBorder="1" applyAlignment="1">
      <alignment horizontal="center"/>
      <protection/>
    </xf>
    <xf numFmtId="164" fontId="23" fillId="23" borderId="10" xfId="70" applyFont="1" applyFill="1" applyBorder="1" applyAlignment="1" applyProtection="1">
      <alignment horizontal="center" vertical="center"/>
      <protection/>
    </xf>
    <xf numFmtId="164" fontId="22" fillId="23" borderId="12" xfId="70" applyFont="1" applyFill="1" applyBorder="1" applyAlignment="1">
      <alignment horizontal="center"/>
      <protection/>
    </xf>
    <xf numFmtId="164" fontId="24" fillId="22" borderId="13" xfId="70" applyFont="1" applyFill="1" applyBorder="1" applyAlignment="1">
      <alignment horizontal="center" vertical="center"/>
      <protection/>
    </xf>
    <xf numFmtId="164" fontId="24" fillId="22" borderId="13" xfId="70" applyFont="1" applyFill="1" applyBorder="1" applyAlignment="1">
      <alignment horizontal="center" vertical="center" wrapText="1"/>
      <protection/>
    </xf>
    <xf numFmtId="164" fontId="24" fillId="22" borderId="14" xfId="70" applyFont="1" applyFill="1" applyBorder="1" applyAlignment="1">
      <alignment horizontal="center" vertical="center" wrapText="1"/>
      <protection/>
    </xf>
    <xf numFmtId="164" fontId="24" fillId="22" borderId="15" xfId="70" applyFont="1" applyFill="1" applyBorder="1" applyAlignment="1">
      <alignment horizontal="center" vertical="center" wrapText="1"/>
      <protection/>
    </xf>
    <xf numFmtId="164" fontId="24" fillId="22" borderId="16" xfId="70" applyFont="1" applyFill="1" applyBorder="1" applyAlignment="1">
      <alignment horizontal="center" vertical="center" wrapText="1"/>
      <protection/>
    </xf>
    <xf numFmtId="164" fontId="1" fillId="0" borderId="0" xfId="70" applyAlignment="1">
      <alignment wrapText="1"/>
      <protection/>
    </xf>
    <xf numFmtId="164" fontId="24" fillId="11" borderId="17" xfId="70" applyFont="1" applyFill="1" applyBorder="1" applyAlignment="1">
      <alignment horizontal="center" vertical="center"/>
      <protection/>
    </xf>
    <xf numFmtId="164" fontId="25" fillId="7" borderId="18" xfId="70" applyFont="1" applyFill="1" applyBorder="1">
      <alignment/>
      <protection/>
    </xf>
    <xf numFmtId="171" fontId="25" fillId="4" borderId="19" xfId="70" applyNumberFormat="1" applyFont="1" applyFill="1" applyBorder="1" applyAlignment="1">
      <alignment horizontal="right"/>
      <protection/>
    </xf>
    <xf numFmtId="171" fontId="25" fillId="4" borderId="20" xfId="70" applyNumberFormat="1" applyFont="1" applyFill="1" applyBorder="1" applyAlignment="1">
      <alignment horizontal="right"/>
      <protection/>
    </xf>
    <xf numFmtId="172" fontId="25" fillId="4" borderId="20" xfId="70" applyNumberFormat="1" applyFont="1" applyFill="1" applyBorder="1" applyAlignment="1">
      <alignment horizontal="right"/>
      <protection/>
    </xf>
    <xf numFmtId="171" fontId="25" fillId="4" borderId="21" xfId="70" applyNumberFormat="1" applyFont="1" applyFill="1" applyBorder="1" applyAlignment="1">
      <alignment horizontal="right"/>
      <protection/>
    </xf>
    <xf numFmtId="171" fontId="24" fillId="10" borderId="22" xfId="70" applyNumberFormat="1" applyFont="1" applyFill="1" applyBorder="1" applyAlignment="1">
      <alignment horizontal="right"/>
      <protection/>
    </xf>
    <xf numFmtId="171" fontId="24" fillId="10" borderId="20" xfId="70" applyNumberFormat="1" applyFont="1" applyFill="1" applyBorder="1" applyAlignment="1">
      <alignment horizontal="right"/>
      <protection/>
    </xf>
    <xf numFmtId="171" fontId="24" fillId="10" borderId="23" xfId="70" applyNumberFormat="1" applyFont="1" applyFill="1" applyBorder="1" applyAlignment="1">
      <alignment horizontal="right"/>
      <protection/>
    </xf>
    <xf numFmtId="171" fontId="24" fillId="7" borderId="24" xfId="70" applyNumberFormat="1" applyFont="1" applyFill="1" applyBorder="1" applyAlignment="1" applyProtection="1">
      <alignment/>
      <protection/>
    </xf>
    <xf numFmtId="171" fontId="25" fillId="4" borderId="25" xfId="70" applyNumberFormat="1" applyFont="1" applyFill="1" applyBorder="1" applyAlignment="1">
      <alignment/>
      <protection/>
    </xf>
    <xf numFmtId="171" fontId="24" fillId="10" borderId="26" xfId="70" applyNumberFormat="1" applyFont="1" applyFill="1" applyBorder="1" applyAlignment="1" applyProtection="1">
      <alignment/>
      <protection/>
    </xf>
    <xf numFmtId="164" fontId="25" fillId="7" borderId="27" xfId="70" applyFont="1" applyFill="1" applyBorder="1">
      <alignment/>
      <protection/>
    </xf>
    <xf numFmtId="171" fontId="25" fillId="4" borderId="28" xfId="70" applyNumberFormat="1" applyFont="1" applyFill="1" applyBorder="1" applyAlignment="1">
      <alignment horizontal="right"/>
      <protection/>
    </xf>
    <xf numFmtId="171" fontId="25" fillId="4" borderId="29" xfId="70" applyNumberFormat="1" applyFont="1" applyFill="1" applyBorder="1" applyAlignment="1">
      <alignment horizontal="right"/>
      <protection/>
    </xf>
    <xf numFmtId="171" fontId="25" fillId="4" borderId="30" xfId="70" applyNumberFormat="1" applyFont="1" applyFill="1" applyBorder="1" applyAlignment="1">
      <alignment horizontal="right"/>
      <protection/>
    </xf>
    <xf numFmtId="171" fontId="24" fillId="10" borderId="31" xfId="70" applyNumberFormat="1" applyFont="1" applyFill="1" applyBorder="1" applyAlignment="1">
      <alignment horizontal="right"/>
      <protection/>
    </xf>
    <xf numFmtId="171" fontId="24" fillId="10" borderId="29" xfId="70" applyNumberFormat="1" applyFont="1" applyFill="1" applyBorder="1" applyAlignment="1">
      <alignment horizontal="right"/>
      <protection/>
    </xf>
    <xf numFmtId="171" fontId="24" fillId="10" borderId="32" xfId="70" applyNumberFormat="1" applyFont="1" applyFill="1" applyBorder="1" applyAlignment="1">
      <alignment horizontal="right"/>
      <protection/>
    </xf>
    <xf numFmtId="171" fontId="24" fillId="7" borderId="33" xfId="70" applyNumberFormat="1" applyFont="1" applyFill="1" applyBorder="1" applyAlignment="1" applyProtection="1">
      <alignment/>
      <protection/>
    </xf>
    <xf numFmtId="171" fontId="25" fillId="4" borderId="34" xfId="70" applyNumberFormat="1" applyFont="1" applyFill="1" applyBorder="1" applyAlignment="1">
      <alignment/>
      <protection/>
    </xf>
    <xf numFmtId="171" fontId="24" fillId="10" borderId="35" xfId="70" applyNumberFormat="1" applyFont="1" applyFill="1" applyBorder="1" applyAlignment="1" applyProtection="1">
      <alignment/>
      <protection/>
    </xf>
    <xf numFmtId="164" fontId="24" fillId="15" borderId="33" xfId="70" applyFont="1" applyFill="1" applyBorder="1" applyAlignment="1" applyProtection="1">
      <alignment/>
      <protection/>
    </xf>
    <xf numFmtId="171" fontId="24" fillId="10" borderId="34" xfId="70" applyNumberFormat="1" applyFont="1" applyFill="1" applyBorder="1" applyAlignment="1" applyProtection="1">
      <alignment/>
      <protection/>
    </xf>
    <xf numFmtId="164" fontId="25" fillId="24" borderId="24" xfId="70" applyFont="1" applyFill="1" applyBorder="1">
      <alignment/>
      <protection/>
    </xf>
    <xf numFmtId="164" fontId="25" fillId="24" borderId="25" xfId="70" applyFont="1" applyFill="1" applyBorder="1" applyAlignment="1">
      <alignment horizontal="right"/>
      <protection/>
    </xf>
    <xf numFmtId="164" fontId="25" fillId="24" borderId="26" xfId="70" applyFont="1" applyFill="1" applyBorder="1" applyAlignment="1">
      <alignment horizontal="right"/>
      <protection/>
    </xf>
    <xf numFmtId="171" fontId="24" fillId="24" borderId="36" xfId="70" applyNumberFormat="1" applyFont="1" applyFill="1" applyBorder="1" applyAlignment="1" applyProtection="1">
      <alignment/>
      <protection/>
    </xf>
    <xf numFmtId="171" fontId="25" fillId="24" borderId="0" xfId="70" applyNumberFormat="1" applyFont="1" applyFill="1" applyBorder="1" applyAlignment="1">
      <alignment/>
      <protection/>
    </xf>
    <xf numFmtId="171" fontId="24" fillId="24" borderId="37" xfId="70" applyNumberFormat="1" applyFont="1" applyFill="1" applyBorder="1" applyAlignment="1" applyProtection="1">
      <alignment/>
      <protection/>
    </xf>
    <xf numFmtId="171" fontId="24" fillId="24" borderId="38" xfId="70" applyNumberFormat="1" applyFont="1" applyFill="1" applyBorder="1" applyAlignment="1" applyProtection="1">
      <alignment/>
      <protection/>
    </xf>
    <xf numFmtId="171" fontId="25" fillId="24" borderId="39" xfId="70" applyNumberFormat="1" applyFont="1" applyFill="1" applyBorder="1" applyAlignment="1">
      <alignment/>
      <protection/>
    </xf>
    <xf numFmtId="171" fontId="24" fillId="24" borderId="40" xfId="70" applyNumberFormat="1" applyFont="1" applyFill="1" applyBorder="1" applyAlignment="1" applyProtection="1">
      <alignment/>
      <protection/>
    </xf>
    <xf numFmtId="164" fontId="25" fillId="24" borderId="36" xfId="70" applyFont="1" applyFill="1" applyBorder="1">
      <alignment/>
      <protection/>
    </xf>
    <xf numFmtId="164" fontId="25" fillId="24" borderId="0" xfId="70" applyFont="1" applyFill="1" applyBorder="1" applyAlignment="1">
      <alignment horizontal="right"/>
      <protection/>
    </xf>
    <xf numFmtId="164" fontId="25" fillId="24" borderId="37" xfId="70" applyFont="1" applyFill="1" applyBorder="1" applyAlignment="1">
      <alignment horizontal="right"/>
      <protection/>
    </xf>
    <xf numFmtId="164" fontId="24" fillId="24" borderId="36" xfId="70" applyFont="1" applyFill="1" applyBorder="1" applyAlignment="1" applyProtection="1">
      <alignment/>
      <protection/>
    </xf>
    <xf numFmtId="171" fontId="24" fillId="24" borderId="0" xfId="70" applyNumberFormat="1" applyFont="1" applyFill="1" applyBorder="1" applyAlignment="1" applyProtection="1">
      <alignment/>
      <protection/>
    </xf>
    <xf numFmtId="164" fontId="24" fillId="15" borderId="41" xfId="70" applyFont="1" applyFill="1" applyBorder="1" applyAlignment="1">
      <alignment/>
      <protection/>
    </xf>
    <xf numFmtId="171" fontId="24" fillId="10" borderId="42" xfId="70" applyNumberFormat="1" applyFont="1" applyFill="1" applyBorder="1" applyAlignment="1">
      <alignment horizontal="right"/>
      <protection/>
    </xf>
    <xf numFmtId="171" fontId="24" fillId="10" borderId="43" xfId="70" applyNumberFormat="1" applyFont="1" applyFill="1" applyBorder="1" applyAlignment="1">
      <alignment horizontal="right"/>
      <protection/>
    </xf>
    <xf numFmtId="171" fontId="24" fillId="10" borderId="44" xfId="70" applyNumberFormat="1" applyFont="1" applyFill="1" applyBorder="1" applyAlignment="1">
      <alignment horizontal="right"/>
      <protection/>
    </xf>
    <xf numFmtId="171" fontId="24" fillId="10" borderId="45" xfId="70" applyNumberFormat="1" applyFont="1" applyFill="1" applyBorder="1" applyAlignment="1">
      <alignment horizontal="right"/>
      <protection/>
    </xf>
    <xf numFmtId="171" fontId="24" fillId="10" borderId="46" xfId="70" applyNumberFormat="1" applyFont="1" applyFill="1" applyBorder="1" applyAlignment="1">
      <alignment horizontal="right"/>
      <protection/>
    </xf>
    <xf numFmtId="164" fontId="24" fillId="24" borderId="47" xfId="70" applyFont="1" applyFill="1" applyBorder="1" applyAlignment="1" applyProtection="1">
      <alignment/>
      <protection/>
    </xf>
    <xf numFmtId="171" fontId="24" fillId="24" borderId="48" xfId="70" applyNumberFormat="1" applyFont="1" applyFill="1" applyBorder="1" applyAlignment="1" applyProtection="1">
      <alignment/>
      <protection/>
    </xf>
    <xf numFmtId="171" fontId="24" fillId="24" borderId="49" xfId="70" applyNumberFormat="1" applyFont="1" applyFill="1" applyBorder="1" applyAlignment="1" applyProtection="1">
      <alignment/>
      <protection/>
    </xf>
    <xf numFmtId="173" fontId="25" fillId="4" borderId="34" xfId="70" applyNumberFormat="1" applyFont="1" applyFill="1" applyBorder="1" applyAlignment="1">
      <alignment/>
      <protection/>
    </xf>
    <xf numFmtId="173" fontId="24" fillId="10" borderId="35" xfId="70" applyNumberFormat="1" applyFont="1" applyFill="1" applyBorder="1" applyAlignment="1" applyProtection="1">
      <alignment/>
      <protection/>
    </xf>
    <xf numFmtId="164" fontId="24" fillId="15" borderId="36" xfId="70" applyFont="1" applyFill="1" applyBorder="1" applyAlignment="1" applyProtection="1">
      <alignment/>
      <protection/>
    </xf>
    <xf numFmtId="171" fontId="24" fillId="10" borderId="0" xfId="70" applyNumberFormat="1" applyFont="1" applyFill="1" applyBorder="1" applyAlignment="1" applyProtection="1">
      <alignment/>
      <protection/>
    </xf>
    <xf numFmtId="171" fontId="24" fillId="10" borderId="37" xfId="70" applyNumberFormat="1" applyFont="1" applyFill="1" applyBorder="1" applyAlignment="1" applyProtection="1">
      <alignment/>
      <protection/>
    </xf>
    <xf numFmtId="171" fontId="24" fillId="24" borderId="24" xfId="70" applyNumberFormat="1" applyFont="1" applyFill="1" applyBorder="1" applyAlignment="1" applyProtection="1">
      <alignment/>
      <protection/>
    </xf>
    <xf numFmtId="171" fontId="25" fillId="24" borderId="25" xfId="70" applyNumberFormat="1" applyFont="1" applyFill="1" applyBorder="1" applyAlignment="1">
      <alignment/>
      <protection/>
    </xf>
    <xf numFmtId="173" fontId="25" fillId="24" borderId="25" xfId="70" applyNumberFormat="1" applyFont="1" applyFill="1" applyBorder="1" applyAlignment="1">
      <alignment/>
      <protection/>
    </xf>
    <xf numFmtId="173" fontId="24" fillId="24" borderId="26" xfId="70" applyNumberFormat="1" applyFont="1" applyFill="1" applyBorder="1" applyAlignment="1" applyProtection="1">
      <alignment/>
      <protection/>
    </xf>
    <xf numFmtId="171" fontId="24" fillId="7" borderId="50" xfId="70" applyNumberFormat="1" applyFont="1" applyFill="1" applyBorder="1" applyAlignment="1" applyProtection="1">
      <alignment/>
      <protection/>
    </xf>
    <xf numFmtId="171" fontId="25" fillId="4" borderId="20" xfId="70" applyNumberFormat="1" applyFont="1" applyFill="1" applyBorder="1" applyAlignment="1">
      <alignment/>
      <protection/>
    </xf>
    <xf numFmtId="171" fontId="24" fillId="10" borderId="23" xfId="70" applyNumberFormat="1" applyFont="1" applyFill="1" applyBorder="1" applyAlignment="1" applyProtection="1">
      <alignment/>
      <protection/>
    </xf>
    <xf numFmtId="171" fontId="24" fillId="7" borderId="51" xfId="70" applyNumberFormat="1" applyFont="1" applyFill="1" applyBorder="1" applyAlignment="1" applyProtection="1">
      <alignment/>
      <protection/>
    </xf>
    <xf numFmtId="171" fontId="25" fillId="4" borderId="29" xfId="70" applyNumberFormat="1" applyFont="1" applyFill="1" applyBorder="1" applyAlignment="1">
      <alignment/>
      <protection/>
    </xf>
    <xf numFmtId="171" fontId="24" fillId="10" borderId="32" xfId="70" applyNumberFormat="1" applyFont="1" applyFill="1" applyBorder="1" applyAlignment="1" applyProtection="1">
      <alignment/>
      <protection/>
    </xf>
    <xf numFmtId="164" fontId="1" fillId="0" borderId="0" xfId="70" applyAlignment="1">
      <alignment horizontal="center"/>
      <protection/>
    </xf>
    <xf numFmtId="164" fontId="24" fillId="24" borderId="17" xfId="70" applyFont="1" applyFill="1" applyBorder="1" applyAlignment="1" applyProtection="1">
      <alignment/>
      <protection/>
    </xf>
    <xf numFmtId="171" fontId="24" fillId="24" borderId="52" xfId="70" applyNumberFormat="1" applyFont="1" applyFill="1" applyBorder="1" applyAlignment="1" applyProtection="1">
      <alignment/>
      <protection/>
    </xf>
    <xf numFmtId="171" fontId="24" fillId="24" borderId="53" xfId="70" applyNumberFormat="1" applyFont="1" applyFill="1" applyBorder="1" applyAlignment="1" applyProtection="1">
      <alignment/>
      <protection/>
    </xf>
    <xf numFmtId="164" fontId="24" fillId="15" borderId="54" xfId="70" applyFont="1" applyFill="1" applyBorder="1" applyAlignment="1" applyProtection="1">
      <alignment/>
      <protection/>
    </xf>
    <xf numFmtId="171" fontId="24" fillId="10" borderId="43" xfId="70" applyNumberFormat="1" applyFont="1" applyFill="1" applyBorder="1" applyAlignment="1" applyProtection="1">
      <alignment/>
      <protection/>
    </xf>
    <xf numFmtId="171" fontId="24" fillId="10" borderId="46" xfId="70" applyNumberFormat="1" applyFont="1" applyFill="1" applyBorder="1" applyAlignment="1" applyProtection="1">
      <alignment/>
      <protection/>
    </xf>
    <xf numFmtId="164" fontId="24" fillId="11" borderId="24" xfId="70" applyFont="1" applyFill="1" applyBorder="1" applyAlignment="1">
      <alignment horizontal="center" vertical="center"/>
      <protection/>
    </xf>
    <xf numFmtId="172" fontId="24" fillId="10" borderId="23" xfId="70" applyNumberFormat="1" applyFont="1" applyFill="1" applyBorder="1" applyAlignment="1">
      <alignment horizontal="right"/>
      <protection/>
    </xf>
    <xf numFmtId="172" fontId="24" fillId="10" borderId="32" xfId="70" applyNumberFormat="1" applyFont="1" applyFill="1" applyBorder="1" applyAlignment="1">
      <alignment horizontal="right"/>
      <protection/>
    </xf>
    <xf numFmtId="171" fontId="24" fillId="24" borderId="50" xfId="70" applyNumberFormat="1" applyFont="1" applyFill="1" applyBorder="1" applyAlignment="1" applyProtection="1">
      <alignment/>
      <protection/>
    </xf>
    <xf numFmtId="171" fontId="25" fillId="24" borderId="55" xfId="70" applyNumberFormat="1" applyFont="1" applyFill="1" applyBorder="1" applyAlignment="1">
      <alignment/>
      <protection/>
    </xf>
    <xf numFmtId="171" fontId="24" fillId="24" borderId="56" xfId="70" applyNumberFormat="1" applyFont="1" applyFill="1" applyBorder="1" applyAlignment="1" applyProtection="1">
      <alignment/>
      <protection/>
    </xf>
    <xf numFmtId="164" fontId="24" fillId="15" borderId="57" xfId="70" applyFont="1" applyFill="1" applyBorder="1" applyAlignment="1">
      <alignment/>
      <protection/>
    </xf>
    <xf numFmtId="171" fontId="24" fillId="10" borderId="58" xfId="70" applyNumberFormat="1" applyFont="1" applyFill="1" applyBorder="1" applyAlignment="1">
      <alignment horizontal="right"/>
      <protection/>
    </xf>
    <xf numFmtId="171" fontId="24" fillId="10" borderId="16" xfId="70" applyNumberFormat="1" applyFont="1" applyFill="1" applyBorder="1" applyAlignment="1">
      <alignment horizontal="right"/>
      <protection/>
    </xf>
    <xf numFmtId="171" fontId="24" fillId="10" borderId="59" xfId="70" applyNumberFormat="1" applyFont="1" applyFill="1" applyBorder="1" applyAlignment="1">
      <alignment horizontal="right"/>
      <protection/>
    </xf>
    <xf numFmtId="171" fontId="24" fillId="10" borderId="60" xfId="70" applyNumberFormat="1" applyFont="1" applyFill="1" applyBorder="1" applyAlignment="1">
      <alignment horizontal="right"/>
      <protection/>
    </xf>
    <xf numFmtId="172" fontId="24" fillId="10" borderId="61" xfId="70" applyNumberFormat="1" applyFont="1" applyFill="1" applyBorder="1" applyAlignment="1">
      <alignment horizontal="right"/>
      <protection/>
    </xf>
    <xf numFmtId="164" fontId="25" fillId="24" borderId="47" xfId="70" applyFont="1" applyFill="1" applyBorder="1">
      <alignment/>
      <protection/>
    </xf>
    <xf numFmtId="164" fontId="25" fillId="24" borderId="48" xfId="70" applyFont="1" applyFill="1" applyBorder="1" applyAlignment="1">
      <alignment horizontal="right"/>
      <protection/>
    </xf>
    <xf numFmtId="164" fontId="25" fillId="24" borderId="49" xfId="70" applyFont="1" applyFill="1" applyBorder="1" applyAlignment="1">
      <alignment horizontal="right"/>
      <protection/>
    </xf>
    <xf numFmtId="164" fontId="25" fillId="7" borderId="11" xfId="70" applyFont="1" applyFill="1" applyBorder="1">
      <alignment/>
      <protection/>
    </xf>
    <xf numFmtId="171" fontId="25" fillId="4" borderId="25" xfId="70" applyNumberFormat="1" applyFont="1" applyFill="1" applyBorder="1" applyAlignment="1">
      <alignment horizontal="right"/>
      <protection/>
    </xf>
    <xf numFmtId="171" fontId="24" fillId="10" borderId="24" xfId="70" applyNumberFormat="1" applyFont="1" applyFill="1" applyBorder="1" applyAlignment="1">
      <alignment horizontal="right"/>
      <protection/>
    </xf>
    <xf numFmtId="171" fontId="24" fillId="10" borderId="25" xfId="70" applyNumberFormat="1" applyFont="1" applyFill="1" applyBorder="1" applyAlignment="1">
      <alignment horizontal="right"/>
      <protection/>
    </xf>
    <xf numFmtId="172" fontId="24" fillId="10" borderId="26" xfId="70" applyNumberFormat="1" applyFont="1" applyFill="1" applyBorder="1" applyAlignment="1">
      <alignment horizontal="right"/>
      <protection/>
    </xf>
    <xf numFmtId="164" fontId="24" fillId="15" borderId="62" xfId="70" applyFont="1" applyFill="1" applyBorder="1" applyAlignment="1">
      <alignment/>
      <protection/>
    </xf>
    <xf numFmtId="171" fontId="24" fillId="10" borderId="0" xfId="70" applyNumberFormat="1" applyFont="1" applyFill="1" applyBorder="1" applyAlignment="1">
      <alignment/>
      <protection/>
    </xf>
    <xf numFmtId="171" fontId="24" fillId="10" borderId="36" xfId="70" applyNumberFormat="1" applyFont="1" applyFill="1" applyBorder="1" applyAlignment="1">
      <alignment/>
      <protection/>
    </xf>
    <xf numFmtId="172" fontId="24" fillId="10" borderId="37" xfId="70" applyNumberFormat="1" applyFont="1" applyFill="1" applyBorder="1" applyAlignment="1">
      <alignment/>
      <protection/>
    </xf>
    <xf numFmtId="164" fontId="24" fillId="24" borderId="17" xfId="70" applyFont="1" applyFill="1" applyBorder="1" applyAlignment="1">
      <alignment/>
      <protection/>
    </xf>
    <xf numFmtId="171" fontId="26" fillId="24" borderId="52" xfId="70" applyNumberFormat="1" applyFont="1" applyFill="1" applyBorder="1" applyAlignment="1">
      <alignment/>
      <protection/>
    </xf>
    <xf numFmtId="172" fontId="26" fillId="24" borderId="53" xfId="70" applyNumberFormat="1" applyFont="1" applyFill="1" applyBorder="1" applyAlignment="1">
      <alignment/>
      <protection/>
    </xf>
    <xf numFmtId="164" fontId="24" fillId="15" borderId="63" xfId="70" applyFont="1" applyFill="1" applyBorder="1" applyAlignment="1" applyProtection="1">
      <alignment/>
      <protection/>
    </xf>
    <xf numFmtId="164" fontId="21" fillId="23" borderId="39" xfId="70" applyFont="1" applyFill="1" applyBorder="1" applyAlignment="1">
      <alignment horizontal="center" vertical="center"/>
      <protection/>
    </xf>
    <xf numFmtId="171" fontId="1" fillId="0" borderId="0" xfId="70" applyNumberFormat="1">
      <alignment/>
      <protection/>
    </xf>
    <xf numFmtId="164" fontId="24" fillId="22" borderId="16" xfId="70" applyFont="1" applyFill="1" applyBorder="1" applyAlignment="1">
      <alignment horizontal="center" vertical="center"/>
      <protection/>
    </xf>
    <xf numFmtId="164" fontId="24" fillId="22" borderId="29" xfId="70" applyNumberFormat="1" applyFont="1" applyFill="1" applyBorder="1" applyAlignment="1">
      <alignment horizontal="center"/>
      <protection/>
    </xf>
    <xf numFmtId="171" fontId="24" fillId="22" borderId="29" xfId="70" applyNumberFormat="1" applyFont="1" applyFill="1" applyBorder="1" applyAlignment="1">
      <alignment horizontal="center"/>
      <protection/>
    </xf>
    <xf numFmtId="164" fontId="24" fillId="22" borderId="29" xfId="70" applyFont="1" applyFill="1" applyBorder="1" applyAlignment="1">
      <alignment horizontal="center"/>
      <protection/>
    </xf>
    <xf numFmtId="171" fontId="24" fillId="22" borderId="16" xfId="70" applyNumberFormat="1" applyFont="1" applyFill="1" applyBorder="1" applyAlignment="1">
      <alignment horizontal="center" vertical="center" wrapText="1"/>
      <protection/>
    </xf>
    <xf numFmtId="171" fontId="24" fillId="22" borderId="16" xfId="70" applyNumberFormat="1" applyFont="1" applyFill="1" applyBorder="1" applyAlignment="1">
      <alignment horizontal="center" wrapText="1"/>
      <protection/>
    </xf>
    <xf numFmtId="164" fontId="25" fillId="15" borderId="24" xfId="70" applyFont="1" applyFill="1" applyBorder="1" applyAlignment="1">
      <alignment vertical="center"/>
      <protection/>
    </xf>
    <xf numFmtId="164" fontId="25" fillId="11" borderId="26" xfId="70" applyFont="1" applyFill="1" applyBorder="1" applyAlignment="1">
      <alignment vertical="center" wrapText="1"/>
      <protection/>
    </xf>
    <xf numFmtId="171" fontId="25" fillId="4" borderId="64" xfId="70" applyNumberFormat="1" applyFont="1" applyFill="1" applyBorder="1" applyAlignment="1">
      <alignment horizontal="right"/>
      <protection/>
    </xf>
    <xf numFmtId="171" fontId="25" fillId="4" borderId="14" xfId="70" applyNumberFormat="1" applyFont="1" applyFill="1" applyBorder="1" applyAlignment="1">
      <alignment horizontal="right"/>
      <protection/>
    </xf>
    <xf numFmtId="171" fontId="25" fillId="4" borderId="65" xfId="70" applyNumberFormat="1" applyFont="1" applyFill="1" applyBorder="1" applyAlignment="1">
      <alignment horizontal="right"/>
      <protection/>
    </xf>
    <xf numFmtId="171" fontId="25" fillId="4" borderId="50" xfId="70" applyNumberFormat="1" applyFont="1" applyFill="1" applyBorder="1" applyAlignment="1">
      <alignment horizontal="right"/>
      <protection/>
    </xf>
    <xf numFmtId="171" fontId="25" fillId="4" borderId="23" xfId="70" applyNumberFormat="1" applyFont="1" applyFill="1" applyBorder="1" applyAlignment="1">
      <alignment horizontal="right"/>
      <protection/>
    </xf>
    <xf numFmtId="164" fontId="24" fillId="15" borderId="41" xfId="70" applyFont="1" applyFill="1" applyBorder="1" applyAlignment="1">
      <alignment horizontal="center" vertical="center"/>
      <protection/>
    </xf>
    <xf numFmtId="171" fontId="24" fillId="10" borderId="54" xfId="70" applyNumberFormat="1" applyFont="1" applyFill="1" applyBorder="1" applyAlignment="1">
      <alignment horizontal="right"/>
      <protection/>
    </xf>
    <xf numFmtId="164" fontId="25" fillId="15" borderId="66" xfId="70" applyFont="1" applyFill="1" applyBorder="1" applyAlignment="1">
      <alignment horizontal="left" vertical="center"/>
      <protection/>
    </xf>
    <xf numFmtId="164" fontId="25" fillId="11" borderId="67" xfId="70" applyFont="1" applyFill="1" applyBorder="1" applyAlignment="1">
      <alignment vertical="center" wrapText="1"/>
      <protection/>
    </xf>
    <xf numFmtId="171" fontId="25" fillId="4" borderId="38" xfId="70" applyNumberFormat="1" applyFont="1" applyFill="1" applyBorder="1" applyAlignment="1">
      <alignment horizontal="right"/>
      <protection/>
    </xf>
    <xf numFmtId="171" fontId="25" fillId="4" borderId="67" xfId="70" applyNumberFormat="1" applyFont="1" applyFill="1" applyBorder="1" applyAlignment="1">
      <alignment horizontal="right"/>
      <protection/>
    </xf>
    <xf numFmtId="164" fontId="25" fillId="11" borderId="32" xfId="70" applyFont="1" applyFill="1" applyBorder="1" applyAlignment="1">
      <alignment vertical="center" wrapText="1"/>
      <protection/>
    </xf>
    <xf numFmtId="171" fontId="25" fillId="4" borderId="51" xfId="70" applyNumberFormat="1" applyFont="1" applyFill="1" applyBorder="1" applyAlignment="1">
      <alignment horizontal="right"/>
      <protection/>
    </xf>
    <xf numFmtId="171" fontId="25" fillId="4" borderId="32" xfId="70" applyNumberFormat="1" applyFont="1" applyFill="1" applyBorder="1" applyAlignment="1">
      <alignment horizontal="right"/>
      <protection/>
    </xf>
    <xf numFmtId="164" fontId="24" fillId="15" borderId="10" xfId="70" applyFont="1" applyFill="1" applyBorder="1" applyAlignment="1">
      <alignment horizontal="center" vertical="center"/>
      <protection/>
    </xf>
    <xf numFmtId="171" fontId="24" fillId="10" borderId="68" xfId="70" applyNumberFormat="1" applyFont="1" applyFill="1" applyBorder="1" applyAlignment="1">
      <alignment horizontal="right"/>
      <protection/>
    </xf>
    <xf numFmtId="171" fontId="24" fillId="10" borderId="69" xfId="70" applyNumberFormat="1" applyFont="1" applyFill="1" applyBorder="1" applyAlignment="1">
      <alignment horizontal="right"/>
      <protection/>
    </xf>
    <xf numFmtId="171" fontId="24" fillId="10" borderId="70" xfId="70" applyNumberFormat="1" applyFont="1" applyFill="1" applyBorder="1" applyAlignment="1">
      <alignment horizontal="right"/>
      <protection/>
    </xf>
    <xf numFmtId="171" fontId="24" fillId="10" borderId="17" xfId="70" applyNumberFormat="1" applyFont="1" applyFill="1" applyBorder="1" applyAlignment="1">
      <alignment horizontal="right"/>
      <protection/>
    </xf>
    <xf numFmtId="171" fontId="24" fillId="10" borderId="71" xfId="70" applyNumberFormat="1" applyFont="1" applyFill="1" applyBorder="1" applyAlignment="1">
      <alignment horizontal="right"/>
      <protection/>
    </xf>
    <xf numFmtId="164" fontId="26" fillId="0" borderId="0" xfId="70" applyFont="1" applyFill="1" applyBorder="1" applyAlignment="1">
      <alignment horizontal="center" vertical="center"/>
      <protection/>
    </xf>
    <xf numFmtId="171" fontId="26" fillId="0" borderId="0" xfId="70" applyNumberFormat="1" applyFont="1" applyFill="1" applyBorder="1" applyAlignment="1">
      <alignment horizontal="right"/>
      <protection/>
    </xf>
    <xf numFmtId="171" fontId="24" fillId="22" borderId="24" xfId="70" applyNumberFormat="1" applyFont="1" applyFill="1" applyBorder="1" applyAlignment="1">
      <alignment horizontal="center" vertical="center" wrapText="1"/>
      <protection/>
    </xf>
    <xf numFmtId="164" fontId="22" fillId="23" borderId="24" xfId="70" applyFont="1" applyFill="1" applyBorder="1" applyAlignment="1">
      <alignment horizontal="center"/>
      <protection/>
    </xf>
    <xf numFmtId="164" fontId="22" fillId="23" borderId="10" xfId="70" applyFont="1" applyFill="1" applyBorder="1" applyAlignment="1">
      <alignment horizontal="center"/>
      <protection/>
    </xf>
    <xf numFmtId="171" fontId="24" fillId="22" borderId="20" xfId="70" applyNumberFormat="1" applyFont="1" applyFill="1" applyBorder="1" applyAlignment="1">
      <alignment horizontal="center" vertical="center" wrapText="1"/>
      <protection/>
    </xf>
    <xf numFmtId="171" fontId="24" fillId="22" borderId="23" xfId="70" applyNumberFormat="1" applyFont="1" applyFill="1" applyBorder="1" applyAlignment="1">
      <alignment horizontal="center" vertical="center" wrapText="1"/>
      <protection/>
    </xf>
    <xf numFmtId="171" fontId="24" fillId="22" borderId="66" xfId="70" applyNumberFormat="1" applyFont="1" applyFill="1" applyBorder="1" applyAlignment="1">
      <alignment horizontal="center" vertical="center" wrapText="1"/>
      <protection/>
    </xf>
    <xf numFmtId="171" fontId="24" fillId="22" borderId="14" xfId="70" applyNumberFormat="1" applyFont="1" applyFill="1" applyBorder="1" applyAlignment="1">
      <alignment horizontal="center" vertical="center" wrapText="1"/>
      <protection/>
    </xf>
    <xf numFmtId="171" fontId="24" fillId="22" borderId="67" xfId="70" applyNumberFormat="1" applyFont="1" applyFill="1" applyBorder="1" applyAlignment="1">
      <alignment horizontal="center" vertical="center" wrapText="1"/>
      <protection/>
    </xf>
    <xf numFmtId="164" fontId="26" fillId="15" borderId="18" xfId="70" applyFont="1" applyFill="1" applyBorder="1" applyAlignment="1">
      <alignment vertical="center"/>
      <protection/>
    </xf>
    <xf numFmtId="171" fontId="25" fillId="4" borderId="28" xfId="70" applyNumberFormat="1" applyFont="1" applyFill="1" applyBorder="1">
      <alignment/>
      <protection/>
    </xf>
    <xf numFmtId="171" fontId="25" fillId="4" borderId="29" xfId="70" applyNumberFormat="1" applyFont="1" applyFill="1" applyBorder="1">
      <alignment/>
      <protection/>
    </xf>
    <xf numFmtId="172" fontId="25" fillId="4" borderId="29" xfId="70" applyNumberFormat="1" applyFont="1" applyFill="1" applyBorder="1">
      <alignment/>
      <protection/>
    </xf>
    <xf numFmtId="171" fontId="25" fillId="4" borderId="32" xfId="70" applyNumberFormat="1" applyFont="1" applyFill="1" applyBorder="1">
      <alignment/>
      <protection/>
    </xf>
    <xf numFmtId="171" fontId="25" fillId="4" borderId="31" xfId="70" applyNumberFormat="1" applyFont="1" applyFill="1" applyBorder="1">
      <alignment/>
      <protection/>
    </xf>
    <xf numFmtId="170" fontId="25" fillId="4" borderId="29" xfId="70" applyNumberFormat="1" applyFont="1" applyFill="1" applyBorder="1">
      <alignment/>
      <protection/>
    </xf>
    <xf numFmtId="164" fontId="26" fillId="15" borderId="62" xfId="70" applyFont="1" applyFill="1" applyBorder="1">
      <alignment/>
      <protection/>
    </xf>
    <xf numFmtId="164" fontId="26" fillId="15" borderId="57" xfId="70" applyFont="1" applyFill="1" applyBorder="1">
      <alignment/>
      <protection/>
    </xf>
    <xf numFmtId="171" fontId="25" fillId="4" borderId="58" xfId="70" applyNumberFormat="1" applyFont="1" applyFill="1" applyBorder="1">
      <alignment/>
      <protection/>
    </xf>
    <xf numFmtId="171" fontId="25" fillId="4" borderId="16" xfId="70" applyNumberFormat="1" applyFont="1" applyFill="1" applyBorder="1">
      <alignment/>
      <protection/>
    </xf>
    <xf numFmtId="172" fontId="25" fillId="4" borderId="16" xfId="70" applyNumberFormat="1" applyFont="1" applyFill="1" applyBorder="1">
      <alignment/>
      <protection/>
    </xf>
    <xf numFmtId="171" fontId="25" fillId="4" borderId="61" xfId="70" applyNumberFormat="1" applyFont="1" applyFill="1" applyBorder="1">
      <alignment/>
      <protection/>
    </xf>
    <xf numFmtId="171" fontId="25" fillId="4" borderId="60" xfId="70" applyNumberFormat="1" applyFont="1" applyFill="1" applyBorder="1">
      <alignment/>
      <protection/>
    </xf>
    <xf numFmtId="170" fontId="25" fillId="4" borderId="0" xfId="70" applyNumberFormat="1" applyFont="1" applyFill="1" applyBorder="1">
      <alignment/>
      <protection/>
    </xf>
    <xf numFmtId="170" fontId="25" fillId="4" borderId="16" xfId="70" applyNumberFormat="1" applyFont="1" applyFill="1" applyBorder="1">
      <alignment/>
      <protection/>
    </xf>
    <xf numFmtId="164" fontId="26" fillId="15" borderId="10" xfId="70" applyFont="1" applyFill="1" applyBorder="1">
      <alignment/>
      <protection/>
    </xf>
    <xf numFmtId="171" fontId="27" fillId="10" borderId="68" xfId="70" applyNumberFormat="1" applyFont="1" applyFill="1" applyBorder="1">
      <alignment/>
      <protection/>
    </xf>
    <xf numFmtId="171" fontId="27" fillId="10" borderId="69" xfId="70" applyNumberFormat="1" applyFont="1" applyFill="1" applyBorder="1">
      <alignment/>
      <protection/>
    </xf>
    <xf numFmtId="172" fontId="27" fillId="10" borderId="69" xfId="70" applyNumberFormat="1" applyFont="1" applyFill="1" applyBorder="1">
      <alignment/>
      <protection/>
    </xf>
    <xf numFmtId="171" fontId="27" fillId="10" borderId="71" xfId="70" applyNumberFormat="1" applyFont="1" applyFill="1" applyBorder="1">
      <alignment/>
      <protection/>
    </xf>
    <xf numFmtId="171" fontId="24" fillId="10" borderId="72" xfId="70" applyNumberFormat="1" applyFont="1" applyFill="1" applyBorder="1">
      <alignment/>
      <protection/>
    </xf>
    <xf numFmtId="171" fontId="24" fillId="10" borderId="69" xfId="70" applyNumberFormat="1" applyFont="1" applyFill="1" applyBorder="1">
      <alignment/>
      <protection/>
    </xf>
    <xf numFmtId="170" fontId="24" fillId="10" borderId="69" xfId="70" applyNumberFormat="1" applyFont="1" applyFill="1" applyBorder="1">
      <alignment/>
      <protection/>
    </xf>
    <xf numFmtId="171" fontId="24" fillId="10" borderId="71" xfId="70" applyNumberFormat="1" applyFont="1" applyFill="1" applyBorder="1">
      <alignment/>
      <protection/>
    </xf>
    <xf numFmtId="164" fontId="26" fillId="7" borderId="24" xfId="70" applyFont="1" applyFill="1" applyBorder="1">
      <alignment/>
      <protection/>
    </xf>
    <xf numFmtId="164" fontId="26" fillId="7" borderId="25" xfId="70" applyFont="1" applyFill="1" applyBorder="1" applyAlignment="1">
      <alignment/>
      <protection/>
    </xf>
    <xf numFmtId="164" fontId="26" fillId="7" borderId="26" xfId="70" applyFont="1" applyFill="1" applyBorder="1" applyAlignment="1">
      <alignment/>
      <protection/>
    </xf>
    <xf numFmtId="164" fontId="26" fillId="7" borderId="36" xfId="70" applyFont="1" applyFill="1" applyBorder="1">
      <alignment/>
      <protection/>
    </xf>
    <xf numFmtId="164" fontId="26" fillId="7" borderId="0" xfId="70" applyFont="1" applyFill="1" applyBorder="1" applyAlignment="1">
      <alignment/>
      <protection/>
    </xf>
    <xf numFmtId="164" fontId="26" fillId="7" borderId="37" xfId="70" applyFont="1" applyFill="1" applyBorder="1" applyAlignment="1">
      <alignment/>
      <protection/>
    </xf>
    <xf numFmtId="164" fontId="26" fillId="7" borderId="47" xfId="70" applyFont="1" applyFill="1" applyBorder="1">
      <alignment/>
      <protection/>
    </xf>
    <xf numFmtId="164" fontId="26" fillId="7" borderId="48" xfId="70" applyFont="1" applyFill="1" applyBorder="1" applyAlignment="1">
      <alignment/>
      <protection/>
    </xf>
    <xf numFmtId="164" fontId="26" fillId="7" borderId="49" xfId="70" applyFont="1" applyFill="1" applyBorder="1" applyAlignment="1">
      <alignment/>
      <protection/>
    </xf>
    <xf numFmtId="164" fontId="21" fillId="23" borderId="48" xfId="0" applyFont="1" applyFill="1" applyBorder="1" applyAlignment="1">
      <alignment horizontal="center"/>
    </xf>
    <xf numFmtId="164" fontId="24" fillId="22" borderId="24" xfId="0" applyFont="1" applyFill="1" applyBorder="1" applyAlignment="1">
      <alignment horizontal="center" vertical="center" wrapText="1"/>
    </xf>
    <xf numFmtId="164" fontId="24" fillId="22" borderId="25" xfId="0" applyFont="1" applyFill="1" applyBorder="1" applyAlignment="1">
      <alignment horizontal="center" vertical="center" wrapText="1"/>
    </xf>
    <xf numFmtId="164" fontId="28" fillId="22" borderId="10" xfId="0" applyFont="1" applyFill="1" applyBorder="1" applyAlignment="1">
      <alignment horizontal="center" vertical="center" wrapText="1"/>
    </xf>
    <xf numFmtId="164" fontId="24" fillId="15" borderId="73" xfId="0" applyFont="1" applyFill="1" applyBorder="1" applyAlignment="1">
      <alignment horizontal="left"/>
    </xf>
    <xf numFmtId="164" fontId="24" fillId="15" borderId="74" xfId="0" applyFont="1" applyFill="1" applyBorder="1" applyAlignment="1">
      <alignment horizontal="center" vertical="center" wrapText="1"/>
    </xf>
    <xf numFmtId="171" fontId="25" fillId="4" borderId="25" xfId="0" applyNumberFormat="1" applyFont="1" applyFill="1" applyBorder="1" applyAlignment="1" applyProtection="1">
      <alignment/>
      <protection locked="0"/>
    </xf>
    <xf numFmtId="171" fontId="25" fillId="4" borderId="26" xfId="0" applyNumberFormat="1" applyFont="1" applyFill="1" applyBorder="1" applyAlignment="1" applyProtection="1">
      <alignment/>
      <protection locked="0"/>
    </xf>
    <xf numFmtId="164" fontId="24" fillId="15" borderId="75" xfId="0" applyFont="1" applyFill="1" applyBorder="1" applyAlignment="1">
      <alignment horizontal="left"/>
    </xf>
    <xf numFmtId="171" fontId="25" fillId="4" borderId="0" xfId="0" applyNumberFormat="1" applyFont="1" applyFill="1" applyBorder="1" applyAlignment="1" applyProtection="1">
      <alignment/>
      <protection locked="0"/>
    </xf>
    <xf numFmtId="171" fontId="25" fillId="4" borderId="37" xfId="0" applyNumberFormat="1" applyFont="1" applyFill="1" applyBorder="1" applyAlignment="1" applyProtection="1">
      <alignment/>
      <protection locked="0"/>
    </xf>
    <xf numFmtId="164" fontId="24" fillId="15" borderId="76" xfId="0" applyFont="1" applyFill="1" applyBorder="1" applyAlignment="1">
      <alignment horizontal="right"/>
    </xf>
    <xf numFmtId="171" fontId="28" fillId="10" borderId="48" xfId="0" applyNumberFormat="1" applyFont="1" applyFill="1" applyBorder="1" applyAlignment="1">
      <alignment/>
    </xf>
    <xf numFmtId="171" fontId="28" fillId="10" borderId="49" xfId="0" applyNumberFormat="1" applyFont="1" applyFill="1" applyBorder="1" applyAlignment="1">
      <alignment/>
    </xf>
    <xf numFmtId="164" fontId="29" fillId="0" borderId="0" xfId="0" applyFont="1" applyAlignment="1">
      <alignment/>
    </xf>
    <xf numFmtId="164" fontId="29" fillId="0" borderId="0" xfId="73" applyFont="1">
      <alignment/>
      <protection/>
    </xf>
    <xf numFmtId="164" fontId="21" fillId="23" borderId="10" xfId="73" applyFont="1" applyFill="1" applyBorder="1" applyAlignment="1">
      <alignment horizontal="center" vertical="center"/>
      <protection/>
    </xf>
    <xf numFmtId="164" fontId="30" fillId="24" borderId="0" xfId="0" applyFont="1" applyFill="1" applyAlignment="1">
      <alignment/>
    </xf>
    <xf numFmtId="164" fontId="21" fillId="23" borderId="10" xfId="79" applyFont="1" applyFill="1" applyBorder="1" applyAlignment="1">
      <alignment horizontal="center" vertical="center" wrapText="1"/>
      <protection/>
    </xf>
    <xf numFmtId="164" fontId="24" fillId="22" borderId="24" xfId="73" applyFont="1" applyFill="1" applyBorder="1" applyAlignment="1">
      <alignment horizontal="center" vertical="center"/>
      <protection/>
    </xf>
    <xf numFmtId="171" fontId="24" fillId="22" borderId="77" xfId="73" applyNumberFormat="1" applyFont="1" applyFill="1" applyBorder="1" applyAlignment="1">
      <alignment horizontal="center" vertical="center"/>
      <protection/>
    </xf>
    <xf numFmtId="164" fontId="24" fillId="22" borderId="78" xfId="73" applyFont="1" applyFill="1" applyBorder="1" applyAlignment="1">
      <alignment horizontal="center" vertical="center" wrapText="1"/>
      <protection/>
    </xf>
    <xf numFmtId="164" fontId="24" fillId="22" borderId="79" xfId="73" applyFont="1" applyFill="1" applyBorder="1" applyAlignment="1">
      <alignment horizontal="center" vertical="center" wrapText="1"/>
      <protection/>
    </xf>
    <xf numFmtId="164" fontId="24" fillId="22" borderId="78" xfId="73" applyFont="1" applyFill="1" applyBorder="1" applyAlignment="1">
      <alignment horizontal="center" vertical="center"/>
      <protection/>
    </xf>
    <xf numFmtId="171" fontId="24" fillId="22" borderId="80" xfId="73" applyNumberFormat="1" applyFont="1" applyFill="1" applyBorder="1" applyAlignment="1">
      <alignment horizontal="center" vertical="center" wrapText="1"/>
      <protection/>
    </xf>
    <xf numFmtId="164" fontId="18" fillId="24" borderId="0" xfId="0" applyFont="1" applyFill="1" applyAlignment="1">
      <alignment/>
    </xf>
    <xf numFmtId="164" fontId="24" fillId="22" borderId="81" xfId="79" applyFont="1" applyFill="1" applyBorder="1" applyAlignment="1">
      <alignment horizontal="center" vertical="center" wrapText="1"/>
      <protection/>
    </xf>
    <xf numFmtId="171" fontId="24" fillId="22" borderId="82" xfId="79" applyNumberFormat="1" applyFont="1" applyFill="1" applyBorder="1" applyAlignment="1">
      <alignment horizontal="center" vertical="center" wrapText="1"/>
      <protection/>
    </xf>
    <xf numFmtId="164" fontId="28" fillId="22" borderId="83" xfId="0" applyFont="1" applyFill="1" applyBorder="1" applyAlignment="1">
      <alignment horizontal="center" vertical="center" wrapText="1"/>
    </xf>
    <xf numFmtId="164" fontId="28" fillId="22" borderId="83" xfId="73" applyFont="1" applyFill="1" applyBorder="1" applyAlignment="1">
      <alignment horizontal="center" vertical="center" wrapText="1"/>
      <protection/>
    </xf>
    <xf numFmtId="164" fontId="24" fillId="15" borderId="73" xfId="73" applyFont="1" applyFill="1" applyBorder="1" applyAlignment="1">
      <alignment horizontal="center" vertical="center"/>
      <protection/>
    </xf>
    <xf numFmtId="171" fontId="24" fillId="15" borderId="84" xfId="73" applyNumberFormat="1" applyFont="1" applyFill="1" applyBorder="1">
      <alignment/>
      <protection/>
    </xf>
    <xf numFmtId="171" fontId="18" fillId="4" borderId="85" xfId="73" applyNumberFormat="1" applyFont="1" applyFill="1" applyBorder="1" applyAlignment="1">
      <alignment vertical="center"/>
      <protection/>
    </xf>
    <xf numFmtId="171" fontId="25" fillId="4" borderId="86" xfId="73" applyNumberFormat="1" applyFont="1" applyFill="1" applyBorder="1" applyAlignment="1">
      <alignment vertical="center"/>
      <protection/>
    </xf>
    <xf numFmtId="174" fontId="18" fillId="4" borderId="85" xfId="73" applyNumberFormat="1" applyFont="1" applyFill="1" applyBorder="1" applyAlignment="1">
      <alignment horizontal="right" vertical="center"/>
      <protection/>
    </xf>
    <xf numFmtId="171" fontId="25" fillId="4" borderId="86" xfId="73" applyNumberFormat="1" applyFont="1" applyFill="1" applyBorder="1" applyAlignment="1">
      <alignment horizontal="right" vertical="center"/>
      <protection/>
    </xf>
    <xf numFmtId="164" fontId="29" fillId="24" borderId="0" xfId="0" applyFont="1" applyFill="1" applyAlignment="1">
      <alignment/>
    </xf>
    <xf numFmtId="174" fontId="18" fillId="4" borderId="73" xfId="73" applyNumberFormat="1" applyFont="1" applyFill="1" applyBorder="1" applyAlignment="1">
      <alignment horizontal="right" vertical="center"/>
      <protection/>
    </xf>
    <xf numFmtId="174" fontId="18" fillId="10" borderId="86" xfId="73" applyNumberFormat="1" applyFont="1" applyFill="1" applyBorder="1" applyAlignment="1">
      <alignment horizontal="right" vertical="center"/>
      <protection/>
    </xf>
    <xf numFmtId="164" fontId="24" fillId="15" borderId="87" xfId="73" applyFont="1" applyFill="1" applyBorder="1" applyAlignment="1">
      <alignment horizontal="center" vertical="center"/>
      <protection/>
    </xf>
    <xf numFmtId="164" fontId="24" fillId="15" borderId="85" xfId="73" applyFont="1" applyFill="1" applyBorder="1" applyAlignment="1">
      <alignment horizontal="center" vertical="center"/>
      <protection/>
    </xf>
    <xf numFmtId="169" fontId="18" fillId="4" borderId="88" xfId="73" applyNumberFormat="1" applyFont="1" applyFill="1" applyBorder="1">
      <alignment/>
      <protection/>
    </xf>
    <xf numFmtId="171" fontId="18" fillId="4" borderId="88" xfId="73" applyNumberFormat="1" applyFont="1" applyFill="1" applyBorder="1">
      <alignment/>
      <protection/>
    </xf>
    <xf numFmtId="164" fontId="18" fillId="15" borderId="25" xfId="73" applyFont="1" applyFill="1" applyBorder="1" applyAlignment="1">
      <alignment horizontal="center"/>
      <protection/>
    </xf>
    <xf numFmtId="164" fontId="18" fillId="4" borderId="89" xfId="73" applyFont="1" applyFill="1" applyBorder="1">
      <alignment/>
      <protection/>
    </xf>
    <xf numFmtId="171" fontId="25" fillId="10" borderId="90" xfId="73" applyNumberFormat="1" applyFont="1" applyFill="1" applyBorder="1" applyAlignment="1">
      <alignment horizontal="right"/>
      <protection/>
    </xf>
    <xf numFmtId="171" fontId="24" fillId="15" borderId="89" xfId="73" applyNumberFormat="1" applyFont="1" applyFill="1" applyBorder="1">
      <alignment/>
      <protection/>
    </xf>
    <xf numFmtId="171" fontId="25" fillId="4" borderId="91" xfId="73" applyNumberFormat="1" applyFont="1" applyFill="1" applyBorder="1">
      <alignment/>
      <protection/>
    </xf>
    <xf numFmtId="175" fontId="18" fillId="4" borderId="88" xfId="73" applyNumberFormat="1" applyFont="1" applyFill="1" applyBorder="1" applyAlignment="1">
      <alignment horizontal="right"/>
      <protection/>
    </xf>
    <xf numFmtId="171" fontId="25" fillId="4" borderId="91" xfId="73" applyNumberFormat="1" applyFont="1" applyFill="1" applyBorder="1" applyAlignment="1">
      <alignment horizontal="right"/>
      <protection/>
    </xf>
    <xf numFmtId="175" fontId="25" fillId="4" borderId="75" xfId="79" applyNumberFormat="1" applyFont="1" applyFill="1" applyBorder="1" applyAlignment="1">
      <alignment horizontal="right"/>
      <protection/>
    </xf>
    <xf numFmtId="171" fontId="25" fillId="10" borderId="91" xfId="79" applyNumberFormat="1" applyFont="1" applyFill="1" applyBorder="1" applyAlignment="1">
      <alignment horizontal="right"/>
      <protection/>
    </xf>
    <xf numFmtId="164" fontId="24" fillId="15" borderId="83" xfId="73" applyFont="1" applyFill="1" applyBorder="1" applyAlignment="1">
      <alignment horizontal="center" vertical="center"/>
      <protection/>
    </xf>
    <xf numFmtId="169" fontId="18" fillId="4" borderId="83" xfId="73" applyNumberFormat="1" applyFont="1" applyFill="1" applyBorder="1">
      <alignment/>
      <protection/>
    </xf>
    <xf numFmtId="171" fontId="18" fillId="4" borderId="83" xfId="73" applyNumberFormat="1" applyFont="1" applyFill="1" applyBorder="1">
      <alignment/>
      <protection/>
    </xf>
    <xf numFmtId="164" fontId="18" fillId="4" borderId="92" xfId="73" applyFont="1" applyFill="1" applyBorder="1">
      <alignment/>
      <protection/>
    </xf>
    <xf numFmtId="171" fontId="25" fillId="10" borderId="93" xfId="73" applyNumberFormat="1" applyFont="1" applyFill="1" applyBorder="1" applyAlignment="1">
      <alignment horizontal="right"/>
      <protection/>
    </xf>
    <xf numFmtId="164" fontId="24" fillId="10" borderId="17" xfId="73" applyFont="1" applyFill="1" applyBorder="1" applyAlignment="1">
      <alignment/>
      <protection/>
    </xf>
    <xf numFmtId="164" fontId="24" fillId="10" borderId="52" xfId="73" applyFont="1" applyFill="1" applyBorder="1" applyAlignment="1">
      <alignment/>
      <protection/>
    </xf>
    <xf numFmtId="171" fontId="24" fillId="10" borderId="52" xfId="73" applyNumberFormat="1" applyFont="1" applyFill="1" applyBorder="1" applyAlignment="1">
      <alignment/>
      <protection/>
    </xf>
    <xf numFmtId="164" fontId="24" fillId="10" borderId="53" xfId="73" applyFont="1" applyFill="1" applyBorder="1" applyAlignment="1">
      <alignment/>
      <protection/>
    </xf>
    <xf numFmtId="171" fontId="24" fillId="10" borderId="10" xfId="73" applyNumberFormat="1" applyFont="1" applyFill="1" applyBorder="1" applyAlignment="1">
      <alignment/>
      <protection/>
    </xf>
    <xf numFmtId="171" fontId="24" fillId="15" borderId="92" xfId="73" applyNumberFormat="1" applyFont="1" applyFill="1" applyBorder="1">
      <alignment/>
      <protection/>
    </xf>
    <xf numFmtId="164" fontId="24" fillId="15" borderId="81" xfId="73" applyFont="1" applyFill="1" applyBorder="1" applyAlignment="1">
      <alignment horizontal="center" vertical="center" wrapText="1"/>
      <protection/>
    </xf>
    <xf numFmtId="164" fontId="24" fillId="15" borderId="94" xfId="73" applyFont="1" applyFill="1" applyBorder="1" applyAlignment="1">
      <alignment horizontal="center" vertical="center"/>
      <protection/>
    </xf>
    <xf numFmtId="169" fontId="18" fillId="4" borderId="94" xfId="73" applyNumberFormat="1" applyFont="1" applyFill="1" applyBorder="1" applyAlignment="1">
      <alignment horizontal="right" vertical="center"/>
      <protection/>
    </xf>
    <xf numFmtId="171" fontId="18" fillId="4" borderId="94" xfId="73" applyNumberFormat="1" applyFont="1" applyFill="1" applyBorder="1" applyAlignment="1">
      <alignment horizontal="right" vertical="center"/>
      <protection/>
    </xf>
    <xf numFmtId="164" fontId="24" fillId="15" borderId="94" xfId="73" applyFont="1" applyFill="1" applyBorder="1" applyAlignment="1">
      <alignment horizontal="left" vertical="center"/>
      <protection/>
    </xf>
    <xf numFmtId="169" fontId="24" fillId="15" borderId="94" xfId="73" applyNumberFormat="1" applyFont="1" applyFill="1" applyBorder="1" applyAlignment="1">
      <alignment horizontal="center" vertical="center"/>
      <protection/>
    </xf>
    <xf numFmtId="171" fontId="18" fillId="4" borderId="94" xfId="73" applyNumberFormat="1" applyFont="1" applyFill="1" applyBorder="1" applyAlignment="1">
      <alignment/>
      <protection/>
    </xf>
    <xf numFmtId="164" fontId="18" fillId="4" borderId="95" xfId="73" applyFont="1" applyFill="1" applyBorder="1">
      <alignment/>
      <protection/>
    </xf>
    <xf numFmtId="171" fontId="25" fillId="10" borderId="96" xfId="73" applyNumberFormat="1" applyFont="1" applyFill="1" applyBorder="1" applyAlignment="1">
      <alignment horizontal="right"/>
      <protection/>
    </xf>
    <xf numFmtId="164" fontId="24" fillId="15" borderId="76" xfId="73" applyFont="1" applyFill="1" applyBorder="1" applyAlignment="1">
      <alignment horizontal="right"/>
      <protection/>
    </xf>
    <xf numFmtId="171" fontId="24" fillId="10" borderId="97" xfId="73" applyNumberFormat="1" applyFont="1" applyFill="1" applyBorder="1">
      <alignment/>
      <protection/>
    </xf>
    <xf numFmtId="175" fontId="24" fillId="10" borderId="97" xfId="73" applyNumberFormat="1" applyFont="1" applyFill="1" applyBorder="1" applyAlignment="1">
      <alignment horizontal="right"/>
      <protection/>
    </xf>
    <xf numFmtId="171" fontId="24" fillId="10" borderId="98" xfId="73" applyNumberFormat="1" applyFont="1" applyFill="1" applyBorder="1" applyAlignment="1">
      <alignment horizontal="right"/>
      <protection/>
    </xf>
    <xf numFmtId="175" fontId="24" fillId="10" borderId="76" xfId="79" applyNumberFormat="1" applyFont="1" applyFill="1" applyBorder="1" applyAlignment="1">
      <alignment horizontal="right"/>
      <protection/>
    </xf>
    <xf numFmtId="171" fontId="24" fillId="10" borderId="98" xfId="79" applyNumberFormat="1" applyFont="1" applyFill="1" applyBorder="1" applyAlignment="1">
      <alignment horizontal="right"/>
      <protection/>
    </xf>
    <xf numFmtId="164" fontId="24" fillId="15" borderId="88" xfId="73" applyFont="1" applyFill="1" applyBorder="1" applyAlignment="1">
      <alignment horizontal="left" vertical="center"/>
      <protection/>
    </xf>
    <xf numFmtId="169" fontId="24" fillId="15" borderId="88" xfId="73" applyNumberFormat="1" applyFont="1" applyFill="1" applyBorder="1" applyAlignment="1">
      <alignment horizontal="center" vertical="center"/>
      <protection/>
    </xf>
    <xf numFmtId="171" fontId="18" fillId="4" borderId="88" xfId="73" applyNumberFormat="1" applyFont="1" applyFill="1" applyBorder="1" applyAlignment="1">
      <alignment/>
      <protection/>
    </xf>
    <xf numFmtId="171" fontId="25" fillId="10" borderId="99" xfId="73" applyNumberFormat="1" applyFont="1" applyFill="1" applyBorder="1" applyAlignment="1">
      <alignment horizontal="right"/>
      <protection/>
    </xf>
    <xf numFmtId="164" fontId="24" fillId="0" borderId="10" xfId="73" applyFont="1" applyFill="1" applyBorder="1" applyAlignment="1">
      <alignment horizontal="center"/>
      <protection/>
    </xf>
    <xf numFmtId="164" fontId="31" fillId="0" borderId="10" xfId="73" applyFont="1" applyFill="1" applyBorder="1" applyAlignment="1">
      <alignment horizontal="center"/>
      <protection/>
    </xf>
    <xf numFmtId="169" fontId="18" fillId="4" borderId="83" xfId="73" applyNumberFormat="1" applyFont="1" applyFill="1" applyBorder="1" applyAlignment="1">
      <alignment horizontal="right" vertical="center"/>
      <protection/>
    </xf>
    <xf numFmtId="171" fontId="18" fillId="4" borderId="83" xfId="73" applyNumberFormat="1" applyFont="1" applyFill="1" applyBorder="1" applyAlignment="1">
      <alignment horizontal="right" vertical="center"/>
      <protection/>
    </xf>
    <xf numFmtId="169" fontId="24" fillId="15" borderId="83" xfId="73" applyNumberFormat="1" applyFont="1" applyFill="1" applyBorder="1" applyAlignment="1">
      <alignment horizontal="center" vertical="center"/>
      <protection/>
    </xf>
    <xf numFmtId="171" fontId="24" fillId="10" borderId="48" xfId="73" applyNumberFormat="1" applyFont="1" applyFill="1" applyBorder="1" applyAlignment="1">
      <alignment/>
      <protection/>
    </xf>
    <xf numFmtId="169" fontId="18" fillId="4" borderId="94" xfId="73" applyNumberFormat="1" applyFont="1" applyFill="1" applyBorder="1">
      <alignment/>
      <protection/>
    </xf>
    <xf numFmtId="171" fontId="18" fillId="4" borderId="94" xfId="73" applyNumberFormat="1" applyFont="1" applyFill="1" applyBorder="1">
      <alignment/>
      <protection/>
    </xf>
    <xf numFmtId="164" fontId="24" fillId="10" borderId="47" xfId="73" applyFont="1" applyFill="1" applyBorder="1" applyAlignment="1">
      <alignment/>
      <protection/>
    </xf>
    <xf numFmtId="164" fontId="24" fillId="10" borderId="48" xfId="73" applyFont="1" applyFill="1" applyBorder="1" applyAlignment="1">
      <alignment/>
      <protection/>
    </xf>
    <xf numFmtId="171" fontId="24" fillId="10" borderId="96" xfId="73" applyNumberFormat="1" applyFont="1" applyFill="1" applyBorder="1" applyAlignment="1">
      <alignment/>
      <protection/>
    </xf>
    <xf numFmtId="164" fontId="24" fillId="15" borderId="100" xfId="73" applyFont="1" applyFill="1" applyBorder="1" applyAlignment="1">
      <alignment horizontal="right"/>
      <protection/>
    </xf>
    <xf numFmtId="171" fontId="24" fillId="10" borderId="83" xfId="73" applyNumberFormat="1" applyFont="1" applyFill="1" applyBorder="1">
      <alignment/>
      <protection/>
    </xf>
    <xf numFmtId="172" fontId="24" fillId="10" borderId="83" xfId="73" applyNumberFormat="1" applyFont="1" applyFill="1" applyBorder="1" applyAlignment="1">
      <alignment horizontal="right"/>
      <protection/>
    </xf>
    <xf numFmtId="171" fontId="24" fillId="10" borderId="101" xfId="73" applyNumberFormat="1" applyFont="1" applyFill="1" applyBorder="1" applyAlignment="1">
      <alignment horizontal="right"/>
      <protection/>
    </xf>
    <xf numFmtId="171" fontId="24" fillId="10" borderId="102" xfId="73" applyNumberFormat="1" applyFont="1" applyFill="1" applyBorder="1" applyAlignment="1">
      <alignment/>
      <protection/>
    </xf>
    <xf numFmtId="164" fontId="26" fillId="7" borderId="11" xfId="73" applyFont="1" applyFill="1" applyBorder="1" applyAlignment="1">
      <alignment horizontal="left"/>
      <protection/>
    </xf>
    <xf numFmtId="164" fontId="31" fillId="0" borderId="0" xfId="73" applyFont="1">
      <alignment/>
      <protection/>
    </xf>
    <xf numFmtId="164" fontId="32" fillId="0" borderId="0" xfId="73" applyFont="1">
      <alignment/>
      <protection/>
    </xf>
    <xf numFmtId="164" fontId="26" fillId="7" borderId="12" xfId="73" applyFont="1" applyFill="1" applyBorder="1" applyAlignment="1">
      <alignment horizontal="left"/>
      <protection/>
    </xf>
    <xf numFmtId="164" fontId="21" fillId="23" borderId="53" xfId="70" applyFont="1" applyFill="1" applyBorder="1" applyAlignment="1">
      <alignment horizontal="center" vertical="center"/>
      <protection/>
    </xf>
    <xf numFmtId="172" fontId="24" fillId="22" borderId="103" xfId="70" applyNumberFormat="1" applyFont="1" applyFill="1" applyBorder="1" applyAlignment="1">
      <alignment horizontal="center" vertical="center" wrapText="1"/>
      <protection/>
    </xf>
    <xf numFmtId="172" fontId="24" fillId="22" borderId="104" xfId="70" applyNumberFormat="1" applyFont="1" applyFill="1" applyBorder="1" applyAlignment="1">
      <alignment horizontal="center" vertical="center" wrapText="1"/>
      <protection/>
    </xf>
    <xf numFmtId="172" fontId="24" fillId="22" borderId="105" xfId="70" applyNumberFormat="1" applyFont="1" applyFill="1" applyBorder="1" applyAlignment="1">
      <alignment horizontal="center" vertical="center" wrapText="1"/>
      <protection/>
    </xf>
    <xf numFmtId="172" fontId="24" fillId="22" borderId="11" xfId="70" applyNumberFormat="1" applyFont="1" applyFill="1" applyBorder="1" applyAlignment="1">
      <alignment horizontal="center" vertical="center" wrapText="1"/>
      <protection/>
    </xf>
    <xf numFmtId="172" fontId="24" fillId="15" borderId="22" xfId="70" applyNumberFormat="1" applyFont="1" applyFill="1" applyBorder="1" applyAlignment="1">
      <alignment horizontal="center" vertical="center"/>
      <protection/>
    </xf>
    <xf numFmtId="172" fontId="25" fillId="7" borderId="23" xfId="70" applyNumberFormat="1" applyFont="1" applyFill="1" applyBorder="1" applyAlignment="1">
      <alignment horizontal="left" vertical="center"/>
      <protection/>
    </xf>
    <xf numFmtId="171" fontId="25" fillId="4" borderId="19" xfId="70" applyNumberFormat="1" applyFont="1" applyFill="1" applyBorder="1" applyAlignment="1">
      <alignment horizontal="right" vertical="center" indent="1"/>
      <protection/>
    </xf>
    <xf numFmtId="172" fontId="25" fillId="4" borderId="20" xfId="70" applyNumberFormat="1" applyFont="1" applyFill="1" applyBorder="1" applyAlignment="1">
      <alignment horizontal="right" vertical="center" indent="1"/>
      <protection/>
    </xf>
    <xf numFmtId="171" fontId="25" fillId="4" borderId="21" xfId="70" applyNumberFormat="1" applyFont="1" applyFill="1" applyBorder="1" applyAlignment="1">
      <alignment horizontal="right" vertical="center" indent="1"/>
      <protection/>
    </xf>
    <xf numFmtId="172" fontId="25" fillId="4" borderId="18" xfId="70" applyNumberFormat="1" applyFont="1" applyFill="1" applyBorder="1" applyAlignment="1">
      <alignment horizontal="right" vertical="center" indent="1"/>
      <protection/>
    </xf>
    <xf numFmtId="172" fontId="25" fillId="7" borderId="32" xfId="70" applyNumberFormat="1" applyFont="1" applyFill="1" applyBorder="1" applyAlignment="1">
      <alignment horizontal="left" vertical="center"/>
      <protection/>
    </xf>
    <xf numFmtId="171" fontId="25" fillId="4" borderId="28" xfId="70" applyNumberFormat="1" applyFont="1" applyFill="1" applyBorder="1" applyAlignment="1">
      <alignment horizontal="right" vertical="center" indent="1"/>
      <protection/>
    </xf>
    <xf numFmtId="172" fontId="25" fillId="4" borderId="29" xfId="70" applyNumberFormat="1" applyFont="1" applyFill="1" applyBorder="1" applyAlignment="1">
      <alignment horizontal="right" vertical="center" indent="1"/>
      <protection/>
    </xf>
    <xf numFmtId="171" fontId="25" fillId="4" borderId="30" xfId="70" applyNumberFormat="1" applyFont="1" applyFill="1" applyBorder="1" applyAlignment="1">
      <alignment horizontal="right" vertical="center" indent="1"/>
      <protection/>
    </xf>
    <xf numFmtId="172" fontId="25" fillId="4" borderId="27" xfId="70" applyNumberFormat="1" applyFont="1" applyFill="1" applyBorder="1" applyAlignment="1">
      <alignment horizontal="right" vertical="center" indent="1"/>
      <protection/>
    </xf>
    <xf numFmtId="172" fontId="24" fillId="15" borderId="32" xfId="70" applyNumberFormat="1" applyFont="1" applyFill="1" applyBorder="1" applyAlignment="1">
      <alignment horizontal="right" vertical="center"/>
      <protection/>
    </xf>
    <xf numFmtId="171" fontId="24" fillId="10" borderId="28" xfId="70" applyNumberFormat="1" applyFont="1" applyFill="1" applyBorder="1" applyAlignment="1">
      <alignment horizontal="right" vertical="center" indent="1"/>
      <protection/>
    </xf>
    <xf numFmtId="172" fontId="24" fillId="10" borderId="29" xfId="70" applyNumberFormat="1" applyFont="1" applyFill="1" applyBorder="1" applyAlignment="1">
      <alignment horizontal="right" vertical="center" indent="1"/>
      <protection/>
    </xf>
    <xf numFmtId="171" fontId="24" fillId="10" borderId="30" xfId="70" applyNumberFormat="1" applyFont="1" applyFill="1" applyBorder="1" applyAlignment="1">
      <alignment horizontal="right" vertical="center" indent="1"/>
      <protection/>
    </xf>
    <xf numFmtId="172" fontId="24" fillId="10" borderId="27" xfId="70" applyNumberFormat="1" applyFont="1" applyFill="1" applyBorder="1" applyAlignment="1">
      <alignment horizontal="right" vertical="center" indent="1"/>
      <protection/>
    </xf>
    <xf numFmtId="172" fontId="24" fillId="15" borderId="31" xfId="70" applyNumberFormat="1" applyFont="1" applyFill="1" applyBorder="1" applyAlignment="1">
      <alignment horizontal="center" vertical="center"/>
      <protection/>
    </xf>
    <xf numFmtId="172" fontId="25" fillId="7" borderId="67" xfId="70" applyNumberFormat="1" applyFont="1" applyFill="1" applyBorder="1" applyAlignment="1">
      <alignment horizontal="left" vertical="center"/>
      <protection/>
    </xf>
    <xf numFmtId="172" fontId="24" fillId="15" borderId="45" xfId="70" applyNumberFormat="1" applyFont="1" applyFill="1" applyBorder="1" applyAlignment="1">
      <alignment horizontal="center" vertical="center"/>
      <protection/>
    </xf>
    <xf numFmtId="171" fontId="24" fillId="10" borderId="42" xfId="70" applyNumberFormat="1" applyFont="1" applyFill="1" applyBorder="1" applyAlignment="1">
      <alignment horizontal="right" vertical="center" indent="1"/>
      <protection/>
    </xf>
    <xf numFmtId="172" fontId="24" fillId="10" borderId="43" xfId="70" applyNumberFormat="1" applyFont="1" applyFill="1" applyBorder="1" applyAlignment="1">
      <alignment horizontal="right" vertical="center" indent="1"/>
      <protection/>
    </xf>
    <xf numFmtId="171" fontId="24" fillId="10" borderId="44" xfId="70" applyNumberFormat="1" applyFont="1" applyFill="1" applyBorder="1" applyAlignment="1">
      <alignment horizontal="right" vertical="center" indent="1"/>
      <protection/>
    </xf>
    <xf numFmtId="172" fontId="24" fillId="10" borderId="41" xfId="70" applyNumberFormat="1" applyFont="1" applyFill="1" applyBorder="1" applyAlignment="1">
      <alignment horizontal="right" vertical="center" indent="1"/>
      <protection/>
    </xf>
    <xf numFmtId="172" fontId="24" fillId="15" borderId="72" xfId="70" applyNumberFormat="1" applyFont="1" applyFill="1" applyBorder="1" applyAlignment="1">
      <alignment horizontal="center" vertical="center"/>
      <protection/>
    </xf>
    <xf numFmtId="172" fontId="24" fillId="15" borderId="46" xfId="70" applyNumberFormat="1" applyFont="1" applyFill="1" applyBorder="1" applyAlignment="1">
      <alignment horizontal="right" vertical="center"/>
      <protection/>
    </xf>
    <xf numFmtId="164" fontId="1" fillId="0" borderId="106" xfId="70" applyBorder="1">
      <alignment/>
      <protection/>
    </xf>
    <xf numFmtId="164" fontId="21" fillId="23" borderId="10" xfId="70" applyFont="1" applyFill="1" applyBorder="1" applyAlignment="1">
      <alignment horizontal="center" vertical="center" wrapText="1"/>
      <protection/>
    </xf>
    <xf numFmtId="164" fontId="21" fillId="23" borderId="11" xfId="70" applyFont="1" applyFill="1" applyBorder="1" applyAlignment="1">
      <alignment horizontal="center" vertical="center"/>
      <protection/>
    </xf>
    <xf numFmtId="164" fontId="21" fillId="23" borderId="10" xfId="70" applyFont="1" applyFill="1" applyBorder="1" applyAlignment="1">
      <alignment horizontal="center"/>
      <protection/>
    </xf>
    <xf numFmtId="164" fontId="21" fillId="23" borderId="49" xfId="70" applyFont="1" applyFill="1" applyBorder="1" applyAlignment="1">
      <alignment horizontal="center"/>
      <protection/>
    </xf>
    <xf numFmtId="164" fontId="24" fillId="22" borderId="107" xfId="70" applyFont="1" applyFill="1" applyBorder="1" applyAlignment="1">
      <alignment horizontal="center" vertical="center"/>
      <protection/>
    </xf>
    <xf numFmtId="164" fontId="24" fillId="22" borderId="107" xfId="70" applyFont="1" applyFill="1" applyBorder="1" applyAlignment="1">
      <alignment horizontal="center" vertical="center" wrapText="1"/>
      <protection/>
    </xf>
    <xf numFmtId="164" fontId="24" fillId="22" borderId="24" xfId="70" applyFont="1" applyFill="1" applyBorder="1" applyAlignment="1">
      <alignment horizontal="center" vertical="center"/>
      <protection/>
    </xf>
    <xf numFmtId="164" fontId="24" fillId="22" borderId="77" xfId="70" applyFont="1" applyFill="1" applyBorder="1" applyAlignment="1">
      <alignment horizontal="center" vertical="center" wrapText="1"/>
      <protection/>
    </xf>
    <xf numFmtId="164" fontId="24" fillId="22" borderId="77" xfId="70" applyFont="1" applyFill="1" applyBorder="1" applyAlignment="1">
      <alignment horizontal="center" vertical="center"/>
      <protection/>
    </xf>
    <xf numFmtId="164" fontId="24" fillId="22" borderId="80" xfId="70" applyFont="1" applyFill="1" applyBorder="1" applyAlignment="1">
      <alignment horizontal="center" vertical="center"/>
      <protection/>
    </xf>
    <xf numFmtId="164" fontId="24" fillId="22" borderId="0" xfId="70" applyFont="1" applyFill="1" applyBorder="1" applyAlignment="1">
      <alignment horizontal="center" vertical="center"/>
      <protection/>
    </xf>
    <xf numFmtId="164" fontId="24" fillId="22" borderId="82" xfId="70" applyFont="1" applyFill="1" applyBorder="1" applyAlignment="1">
      <alignment horizontal="center" vertical="center"/>
      <protection/>
    </xf>
    <xf numFmtId="164" fontId="25" fillId="0" borderId="0" xfId="70" applyFont="1">
      <alignment/>
      <protection/>
    </xf>
    <xf numFmtId="164" fontId="24" fillId="15" borderId="73" xfId="70" applyFont="1" applyFill="1" applyBorder="1" applyAlignment="1">
      <alignment horizontal="left" vertical="center"/>
      <protection/>
    </xf>
    <xf numFmtId="164" fontId="25" fillId="7" borderId="85" xfId="70" applyFont="1" applyFill="1" applyBorder="1">
      <alignment/>
      <protection/>
    </xf>
    <xf numFmtId="171" fontId="25" fillId="4" borderId="85" xfId="70" applyNumberFormat="1" applyFont="1" applyFill="1" applyBorder="1" applyAlignment="1">
      <alignment horizontal="right"/>
      <protection/>
    </xf>
    <xf numFmtId="164" fontId="25" fillId="4" borderId="85" xfId="70" applyFont="1" applyFill="1" applyBorder="1" applyAlignment="1">
      <alignment horizontal="right"/>
      <protection/>
    </xf>
    <xf numFmtId="171" fontId="25" fillId="4" borderId="84" xfId="70" applyNumberFormat="1" applyFont="1" applyFill="1" applyBorder="1" applyAlignment="1">
      <alignment horizontal="right"/>
      <protection/>
    </xf>
    <xf numFmtId="164" fontId="24" fillId="15" borderId="75" xfId="70" applyFont="1" applyFill="1" applyBorder="1" applyAlignment="1">
      <alignment horizontal="left" vertical="center"/>
      <protection/>
    </xf>
    <xf numFmtId="164" fontId="25" fillId="11" borderId="88" xfId="70" applyFont="1" applyFill="1" applyBorder="1">
      <alignment/>
      <protection/>
    </xf>
    <xf numFmtId="171" fontId="25" fillId="4" borderId="88" xfId="70" applyNumberFormat="1" applyFont="1" applyFill="1" applyBorder="1">
      <alignment/>
      <protection/>
    </xf>
    <xf numFmtId="172" fontId="25" fillId="4" borderId="88" xfId="70" applyNumberFormat="1" applyFont="1" applyFill="1" applyBorder="1">
      <alignment/>
      <protection/>
    </xf>
    <xf numFmtId="172" fontId="25" fillId="4" borderId="91" xfId="70" applyNumberFormat="1" applyFont="1" applyFill="1" applyBorder="1">
      <alignment/>
      <protection/>
    </xf>
    <xf numFmtId="164" fontId="24" fillId="15" borderId="108" xfId="70" applyFont="1" applyFill="1" applyBorder="1" applyAlignment="1">
      <alignment horizontal="left" vertical="center"/>
      <protection/>
    </xf>
    <xf numFmtId="164" fontId="25" fillId="7" borderId="88" xfId="70" applyFont="1" applyFill="1" applyBorder="1">
      <alignment/>
      <protection/>
    </xf>
    <xf numFmtId="164" fontId="25" fillId="4" borderId="88" xfId="70" applyFont="1" applyFill="1" applyBorder="1" applyAlignment="1">
      <alignment wrapText="1"/>
      <protection/>
    </xf>
    <xf numFmtId="164" fontId="25" fillId="4" borderId="88" xfId="70" applyFont="1" applyFill="1" applyBorder="1">
      <alignment/>
      <protection/>
    </xf>
    <xf numFmtId="171" fontId="25" fillId="4" borderId="88" xfId="70" applyNumberFormat="1" applyFont="1" applyFill="1" applyBorder="1" applyAlignment="1">
      <alignment horizontal="right"/>
      <protection/>
    </xf>
    <xf numFmtId="164" fontId="25" fillId="4" borderId="88" xfId="70" applyFont="1" applyFill="1" applyBorder="1" applyAlignment="1">
      <alignment horizontal="right"/>
      <protection/>
    </xf>
    <xf numFmtId="171" fontId="25" fillId="4" borderId="89" xfId="70" applyNumberFormat="1" applyFont="1" applyFill="1" applyBorder="1" applyAlignment="1">
      <alignment horizontal="right"/>
      <protection/>
    </xf>
    <xf numFmtId="164" fontId="24" fillId="15" borderId="109" xfId="70" applyFont="1" applyFill="1" applyBorder="1" applyAlignment="1">
      <alignment horizontal="left" vertical="center"/>
      <protection/>
    </xf>
    <xf numFmtId="171" fontId="25" fillId="4" borderId="83" xfId="70" applyNumberFormat="1" applyFont="1" applyFill="1" applyBorder="1">
      <alignment/>
      <protection/>
    </xf>
    <xf numFmtId="164" fontId="25" fillId="4" borderId="83" xfId="70" applyFont="1" applyFill="1" applyBorder="1" applyAlignment="1">
      <alignment wrapText="1"/>
      <protection/>
    </xf>
    <xf numFmtId="164" fontId="25" fillId="4" borderId="83" xfId="70" applyFont="1" applyFill="1" applyBorder="1">
      <alignment/>
      <protection/>
    </xf>
    <xf numFmtId="164" fontId="25" fillId="22" borderId="108" xfId="70" applyFont="1" applyFill="1" applyBorder="1" applyAlignment="1">
      <alignment horizontal="left"/>
      <protection/>
    </xf>
    <xf numFmtId="171" fontId="24" fillId="10" borderId="88" xfId="70" applyNumberFormat="1" applyFont="1" applyFill="1" applyBorder="1">
      <alignment/>
      <protection/>
    </xf>
    <xf numFmtId="164" fontId="25" fillId="10" borderId="88" xfId="70" applyFont="1" applyFill="1" applyBorder="1" applyAlignment="1">
      <alignment wrapText="1"/>
      <protection/>
    </xf>
    <xf numFmtId="164" fontId="25" fillId="10" borderId="88" xfId="70" applyFont="1" applyFill="1" applyBorder="1">
      <alignment/>
      <protection/>
    </xf>
    <xf numFmtId="172" fontId="24" fillId="10" borderId="110" xfId="70" applyNumberFormat="1" applyFont="1" applyFill="1" applyBorder="1">
      <alignment/>
      <protection/>
    </xf>
    <xf numFmtId="164" fontId="24" fillId="22" borderId="111" xfId="70" applyFont="1" applyFill="1" applyBorder="1" applyAlignment="1">
      <alignment horizontal="center"/>
      <protection/>
    </xf>
    <xf numFmtId="172" fontId="24" fillId="10" borderId="49" xfId="70" applyNumberFormat="1" applyFont="1" applyFill="1" applyBorder="1">
      <alignment/>
      <protection/>
    </xf>
    <xf numFmtId="164" fontId="25" fillId="22" borderId="112" xfId="70" applyFont="1" applyFill="1" applyBorder="1">
      <alignment/>
      <protection/>
    </xf>
    <xf numFmtId="164" fontId="25" fillId="22" borderId="113" xfId="70" applyFont="1" applyFill="1" applyBorder="1">
      <alignment/>
      <protection/>
    </xf>
    <xf numFmtId="172" fontId="25" fillId="10" borderId="88" xfId="70" applyNumberFormat="1" applyFont="1" applyFill="1" applyBorder="1">
      <alignment/>
      <protection/>
    </xf>
    <xf numFmtId="172" fontId="24" fillId="10" borderId="91" xfId="70" applyNumberFormat="1" applyFont="1" applyFill="1" applyBorder="1">
      <alignment/>
      <protection/>
    </xf>
    <xf numFmtId="164" fontId="25" fillId="11" borderId="53" xfId="70" applyFont="1" applyFill="1" applyBorder="1" applyAlignment="1">
      <alignment horizontal="center"/>
      <protection/>
    </xf>
    <xf numFmtId="164" fontId="25" fillId="0" borderId="0" xfId="70" applyFont="1" applyAlignment="1">
      <alignment wrapText="1"/>
      <protection/>
    </xf>
    <xf numFmtId="171" fontId="25" fillId="0" borderId="0" xfId="70" applyNumberFormat="1" applyFont="1">
      <alignment/>
      <protection/>
    </xf>
    <xf numFmtId="164" fontId="25" fillId="22" borderId="114" xfId="70" applyFont="1" applyFill="1" applyBorder="1">
      <alignment/>
      <protection/>
    </xf>
    <xf numFmtId="164" fontId="25" fillId="22" borderId="115" xfId="70" applyFont="1" applyFill="1" applyBorder="1">
      <alignment/>
      <protection/>
    </xf>
    <xf numFmtId="171" fontId="24" fillId="10" borderId="83" xfId="70" applyNumberFormat="1" applyFont="1" applyFill="1" applyBorder="1" applyAlignment="1">
      <alignment horizontal="right"/>
      <protection/>
    </xf>
    <xf numFmtId="164" fontId="24" fillId="10" borderId="88" xfId="70" applyFont="1" applyFill="1" applyBorder="1" applyAlignment="1">
      <alignment horizontal="right"/>
      <protection/>
    </xf>
    <xf numFmtId="171" fontId="24" fillId="10" borderId="89" xfId="70" applyNumberFormat="1" applyFont="1" applyFill="1" applyBorder="1" applyAlignment="1">
      <alignment horizontal="right"/>
      <protection/>
    </xf>
    <xf numFmtId="164" fontId="24" fillId="22" borderId="116" xfId="70" applyFont="1" applyFill="1" applyBorder="1" applyAlignment="1">
      <alignment horizontal="center"/>
      <protection/>
    </xf>
    <xf numFmtId="171" fontId="24" fillId="10" borderId="91" xfId="70" applyNumberFormat="1" applyFont="1" applyFill="1" applyBorder="1" applyAlignment="1">
      <alignment horizontal="right"/>
      <protection/>
    </xf>
    <xf numFmtId="171" fontId="24" fillId="10" borderId="88" xfId="70" applyNumberFormat="1" applyFont="1" applyFill="1" applyBorder="1" applyAlignment="1">
      <alignment horizontal="right"/>
      <protection/>
    </xf>
    <xf numFmtId="171" fontId="24" fillId="10" borderId="49" xfId="70" applyNumberFormat="1" applyFont="1" applyFill="1" applyBorder="1">
      <alignment/>
      <protection/>
    </xf>
    <xf numFmtId="164" fontId="21" fillId="23" borderId="88" xfId="0" applyFont="1" applyFill="1" applyBorder="1" applyAlignment="1">
      <alignment horizontal="center" vertical="center"/>
    </xf>
    <xf numFmtId="164" fontId="21" fillId="23" borderId="107" xfId="0" applyFont="1" applyFill="1" applyBorder="1" applyAlignment="1">
      <alignment horizontal="center" vertical="center"/>
    </xf>
    <xf numFmtId="164" fontId="34" fillId="0" borderId="117" xfId="0" applyFont="1" applyBorder="1" applyAlignment="1">
      <alignment/>
    </xf>
    <xf numFmtId="164" fontId="34" fillId="0" borderId="117" xfId="0" applyFont="1" applyBorder="1" applyAlignment="1">
      <alignment horizontal="center"/>
    </xf>
    <xf numFmtId="164" fontId="28" fillId="22" borderId="118" xfId="0" applyFont="1" applyFill="1" applyBorder="1" applyAlignment="1">
      <alignment horizontal="center"/>
    </xf>
    <xf numFmtId="164" fontId="28" fillId="22" borderId="109" xfId="0" applyFont="1" applyFill="1" applyBorder="1" applyAlignment="1">
      <alignment horizontal="center"/>
    </xf>
    <xf numFmtId="164" fontId="28" fillId="22" borderId="83" xfId="0" applyFont="1" applyFill="1" applyBorder="1" applyAlignment="1">
      <alignment horizontal="center"/>
    </xf>
    <xf numFmtId="164" fontId="28" fillId="15" borderId="111" xfId="0" applyFont="1" applyFill="1" applyBorder="1" applyAlignment="1">
      <alignment horizontal="center" vertical="center"/>
    </xf>
    <xf numFmtId="164" fontId="28" fillId="15" borderId="78" xfId="0" applyFont="1" applyFill="1" applyBorder="1" applyAlignment="1">
      <alignment/>
    </xf>
    <xf numFmtId="172" fontId="18" fillId="10" borderId="78" xfId="0" applyNumberFormat="1" applyFont="1" applyFill="1" applyBorder="1" applyAlignment="1">
      <alignment horizontal="right"/>
    </xf>
    <xf numFmtId="171" fontId="18" fillId="10" borderId="78" xfId="0" applyNumberFormat="1" applyFont="1" applyFill="1" applyBorder="1" applyAlignment="1">
      <alignment/>
    </xf>
    <xf numFmtId="170" fontId="18" fillId="10" borderId="77" xfId="0" applyNumberFormat="1" applyFont="1" applyFill="1" applyBorder="1" applyAlignment="1">
      <alignment horizontal="right"/>
    </xf>
    <xf numFmtId="172" fontId="28" fillId="21" borderId="11" xfId="0" applyNumberFormat="1" applyFont="1" applyFill="1" applyBorder="1" applyAlignment="1">
      <alignment/>
    </xf>
    <xf numFmtId="164" fontId="28" fillId="15" borderId="85" xfId="0" applyFont="1" applyFill="1" applyBorder="1" applyAlignment="1">
      <alignment/>
    </xf>
    <xf numFmtId="171" fontId="18" fillId="10" borderId="85" xfId="0" applyNumberFormat="1" applyFont="1" applyFill="1" applyBorder="1" applyAlignment="1">
      <alignment horizontal="right"/>
    </xf>
    <xf numFmtId="171" fontId="18" fillId="10" borderId="85" xfId="0" applyNumberFormat="1" applyFont="1" applyFill="1" applyBorder="1" applyAlignment="1">
      <alignment/>
    </xf>
    <xf numFmtId="173" fontId="18" fillId="10" borderId="84" xfId="0" applyNumberFormat="1" applyFont="1" applyFill="1" applyBorder="1" applyAlignment="1">
      <alignment/>
    </xf>
    <xf numFmtId="171" fontId="28" fillId="21" borderId="90" xfId="0" applyNumberFormat="1" applyFont="1" applyFill="1" applyBorder="1" applyAlignment="1">
      <alignment/>
    </xf>
    <xf numFmtId="164" fontId="28" fillId="15" borderId="83" xfId="0" applyFont="1" applyFill="1" applyBorder="1" applyAlignment="1">
      <alignment/>
    </xf>
    <xf numFmtId="172" fontId="18" fillId="10" borderId="83" xfId="0" applyNumberFormat="1" applyFont="1" applyFill="1" applyBorder="1" applyAlignment="1">
      <alignment horizontal="right"/>
    </xf>
    <xf numFmtId="171" fontId="18" fillId="10" borderId="83" xfId="0" applyNumberFormat="1" applyFont="1" applyFill="1" applyBorder="1" applyAlignment="1">
      <alignment/>
    </xf>
    <xf numFmtId="173" fontId="18" fillId="10" borderId="92" xfId="0" applyNumberFormat="1" applyFont="1" applyFill="1" applyBorder="1" applyAlignment="1">
      <alignment/>
    </xf>
    <xf numFmtId="172" fontId="28" fillId="21" borderId="93" xfId="0" applyNumberFormat="1" applyFont="1" applyFill="1" applyBorder="1" applyAlignment="1">
      <alignment/>
    </xf>
    <xf numFmtId="164" fontId="28" fillId="15" borderId="97" xfId="0" applyFont="1" applyFill="1" applyBorder="1" applyAlignment="1">
      <alignment/>
    </xf>
    <xf numFmtId="170" fontId="18" fillId="10" borderId="97" xfId="0" applyNumberFormat="1" applyFont="1" applyFill="1" applyBorder="1" applyAlignment="1">
      <alignment horizontal="right"/>
    </xf>
    <xf numFmtId="171" fontId="18" fillId="10" borderId="97" xfId="0" applyNumberFormat="1" applyFont="1" applyFill="1" applyBorder="1" applyAlignment="1">
      <alignment/>
    </xf>
    <xf numFmtId="173" fontId="18" fillId="10" borderId="119" xfId="0" applyNumberFormat="1" applyFont="1" applyFill="1" applyBorder="1" applyAlignment="1">
      <alignment/>
    </xf>
    <xf numFmtId="170" fontId="28" fillId="21" borderId="102" xfId="0" applyNumberFormat="1" applyFont="1" applyFill="1" applyBorder="1" applyAlignment="1">
      <alignment/>
    </xf>
    <xf numFmtId="164" fontId="28" fillId="15" borderId="120" xfId="0" applyFont="1" applyFill="1" applyBorder="1" applyAlignment="1">
      <alignment horizontal="center" vertical="center"/>
    </xf>
    <xf numFmtId="171" fontId="18" fillId="10" borderId="84" xfId="0" applyNumberFormat="1" applyFont="1" applyFill="1" applyBorder="1" applyAlignment="1">
      <alignment/>
    </xf>
    <xf numFmtId="171" fontId="18" fillId="10" borderId="92" xfId="0" applyNumberFormat="1" applyFont="1" applyFill="1" applyBorder="1" applyAlignment="1">
      <alignment/>
    </xf>
    <xf numFmtId="171" fontId="28" fillId="21" borderId="93" xfId="0" applyNumberFormat="1" applyFont="1" applyFill="1" applyBorder="1" applyAlignment="1">
      <alignment/>
    </xf>
    <xf numFmtId="171" fontId="18" fillId="10" borderId="119" xfId="0" applyNumberFormat="1" applyFont="1" applyFill="1" applyBorder="1" applyAlignment="1">
      <alignment/>
    </xf>
    <xf numFmtId="171" fontId="28" fillId="21" borderId="102" xfId="0" applyNumberFormat="1" applyFont="1" applyFill="1" applyBorder="1" applyAlignment="1">
      <alignment/>
    </xf>
    <xf numFmtId="164" fontId="28" fillId="15" borderId="121" xfId="0" applyFont="1" applyFill="1" applyBorder="1" applyAlignment="1">
      <alignment horizontal="left"/>
    </xf>
    <xf numFmtId="171" fontId="18" fillId="10" borderId="120" xfId="0" applyNumberFormat="1" applyFont="1" applyFill="1" applyBorder="1" applyAlignment="1">
      <alignment/>
    </xf>
    <xf numFmtId="171" fontId="18" fillId="10" borderId="74" xfId="0" applyNumberFormat="1" applyFont="1" applyFill="1" applyBorder="1" applyAlignment="1">
      <alignment/>
    </xf>
    <xf numFmtId="171" fontId="28" fillId="21" borderId="10" xfId="0" applyNumberFormat="1" applyFont="1" applyFill="1" applyBorder="1" applyAlignment="1">
      <alignment/>
    </xf>
    <xf numFmtId="164" fontId="18" fillId="11" borderId="10" xfId="0" applyFont="1" applyFill="1" applyBorder="1" applyAlignment="1">
      <alignment horizontal="left"/>
    </xf>
    <xf numFmtId="164" fontId="35" fillId="0" borderId="0" xfId="0" applyFont="1" applyAlignment="1">
      <alignment/>
    </xf>
  </cellXfs>
  <cellStyles count="10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Èmfasi1" xfId="21"/>
    <cellStyle name="20% - Èmfasi1 2" xfId="22"/>
    <cellStyle name="20% - Èmfasi2" xfId="23"/>
    <cellStyle name="20% - Èmfasi2 2" xfId="24"/>
    <cellStyle name="20% - Èmfasi3" xfId="25"/>
    <cellStyle name="20% - Èmfasi3 2" xfId="26"/>
    <cellStyle name="20% - Èmfasi4" xfId="27"/>
    <cellStyle name="20% - Èmfasi4 2" xfId="28"/>
    <cellStyle name="20% - Èmfasi5" xfId="29"/>
    <cellStyle name="20% - Èmfasi5 2" xfId="30"/>
    <cellStyle name="20% - Èmfasi6" xfId="31"/>
    <cellStyle name="20% - Èmfasi6 2" xfId="32"/>
    <cellStyle name="40% - Èmfasi1" xfId="33"/>
    <cellStyle name="40% - Èmfasi1 2" xfId="34"/>
    <cellStyle name="40% - Èmfasi2" xfId="35"/>
    <cellStyle name="40% - Èmfasi2 2" xfId="36"/>
    <cellStyle name="40% - Èmfasi3" xfId="37"/>
    <cellStyle name="40% - Èmfasi3 2" xfId="38"/>
    <cellStyle name="40% - Èmfasi4" xfId="39"/>
    <cellStyle name="40% - Èmfasi4 2" xfId="40"/>
    <cellStyle name="40% - Èmfasi5" xfId="41"/>
    <cellStyle name="40% - Èmfasi5 2" xfId="42"/>
    <cellStyle name="40% - Èmfasi6" xfId="43"/>
    <cellStyle name="40% - Èmfasi6 2" xfId="44"/>
    <cellStyle name="60% - Èmfasi1" xfId="45"/>
    <cellStyle name="60% - Èmfasi1 2" xfId="46"/>
    <cellStyle name="60% - Èmfasi2" xfId="47"/>
    <cellStyle name="60% - Èmfasi2 2" xfId="48"/>
    <cellStyle name="60% - Èmfasi3" xfId="49"/>
    <cellStyle name="60% - Èmfasi3 2" xfId="50"/>
    <cellStyle name="60% - Èmfasi4" xfId="51"/>
    <cellStyle name="60% - Èmfasi4 2" xfId="52"/>
    <cellStyle name="60% - Èmfasi5" xfId="53"/>
    <cellStyle name="60% - Èmfasi5 2" xfId="54"/>
    <cellStyle name="60% - Èmfasi6" xfId="55"/>
    <cellStyle name="60% - Èmfasi6 2" xfId="56"/>
    <cellStyle name="Bé" xfId="57"/>
    <cellStyle name="Bé 2" xfId="58"/>
    <cellStyle name="Cel·la de comprovació" xfId="59"/>
    <cellStyle name="Cel·la de comprovació 2" xfId="60"/>
    <cellStyle name="Cel·la enllaçada" xfId="61"/>
    <cellStyle name="Cel·la enllaçada 2" xfId="62"/>
    <cellStyle name="Càlcul" xfId="63"/>
    <cellStyle name="Càlcul 2" xfId="64"/>
    <cellStyle name="Euro" xfId="65"/>
    <cellStyle name="Euro 2" xfId="66"/>
    <cellStyle name="Incorrecte" xfId="67"/>
    <cellStyle name="Incorrecte 2" xfId="68"/>
    <cellStyle name="Millares 2" xfId="69"/>
    <cellStyle name="Normal 2" xfId="70"/>
    <cellStyle name="Normal 2 2" xfId="71"/>
    <cellStyle name="Normal 2 2 2" xfId="72"/>
    <cellStyle name="Normal 2 3" xfId="73"/>
    <cellStyle name="Normal 2 3 2" xfId="74"/>
    <cellStyle name="Normal 2 4" xfId="75"/>
    <cellStyle name="Normal 2 5" xfId="76"/>
    <cellStyle name="Normal 2_Bovino_Cataluña_2011-11-15- enviat MARM Definitiu" xfId="77"/>
    <cellStyle name="Normal 3" xfId="78"/>
    <cellStyle name="Normal 3 2" xfId="79"/>
    <cellStyle name="Normal 3 2 2" xfId="80"/>
    <cellStyle name="Normal 4" xfId="81"/>
    <cellStyle name="Normal 4 2" xfId="82"/>
    <cellStyle name="Normal 4 2 2" xfId="83"/>
    <cellStyle name="Normal 5" xfId="84"/>
    <cellStyle name="Nota" xfId="85"/>
    <cellStyle name="pepe" xfId="86"/>
    <cellStyle name="Percentatge 2" xfId="87"/>
    <cellStyle name="Percentual_CATALUNYA_bovi1110" xfId="88"/>
    <cellStyle name="Porcentual 2" xfId="89"/>
    <cellStyle name="Porcentual 2 2" xfId="90"/>
    <cellStyle name="Porcentual 3" xfId="91"/>
    <cellStyle name="Publication1" xfId="92"/>
    <cellStyle name="Resultat" xfId="93"/>
    <cellStyle name="Resultat 2" xfId="94"/>
    <cellStyle name="Text d'advertiment" xfId="95"/>
    <cellStyle name="Text d'advertiment 2" xfId="96"/>
    <cellStyle name="Text explicatiu" xfId="97"/>
    <cellStyle name="Text explicatiu 2" xfId="98"/>
    <cellStyle name="Títol" xfId="99"/>
    <cellStyle name="Títol 1" xfId="100"/>
    <cellStyle name="Títol 1 2" xfId="101"/>
    <cellStyle name="Títol 2" xfId="102"/>
    <cellStyle name="Títol 2 2" xfId="103"/>
    <cellStyle name="Títol 3" xfId="104"/>
    <cellStyle name="Títol 3 2" xfId="105"/>
    <cellStyle name="Títol 4" xfId="106"/>
    <cellStyle name="Títol 4 2" xfId="107"/>
    <cellStyle name="Títol 5" xfId="108"/>
    <cellStyle name="Èmfasi1" xfId="109"/>
    <cellStyle name="Èmfasi1 2" xfId="110"/>
    <cellStyle name="Èmfasi2" xfId="111"/>
    <cellStyle name="Èmfasi2 2" xfId="112"/>
    <cellStyle name="Èmfasi3" xfId="113"/>
    <cellStyle name="Èmfasi3 2" xfId="114"/>
    <cellStyle name="Èmfasi4" xfId="115"/>
    <cellStyle name="Èmfasi4 2" xfId="116"/>
    <cellStyle name="Èmfasi5" xfId="117"/>
    <cellStyle name="Èmfasi5 2" xfId="118"/>
    <cellStyle name="Èmfasi6" xfId="119"/>
    <cellStyle name="Èmfasi6 2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Ganaderas09\Eurostat\Livestock%20Regional%20Statistic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6%20ESTADISTICA\2016%20Directorio%20Porcino%20Arag&#243;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RABAJO\SEGUR\1996\PREPER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Documents%20and%20Settings\jlopezperez\Escritorio\Mis%20documentos\Anuario\anuario(02)p\Arlleg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agestadi\04.%20Anuarios\2015\Ganader&#237;a\2015%20DIRECTORIOS\2015%20ANUARIO\2015%20_DIREC%20AVES%20Y%20ANUARIO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4%20ESTADISTICA\2014_DIRECTORIOS\DIRECTORIOS%20PARA%20LUIS\2014_DIREC_PORCINO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4%20ESTADISTICA\2014_DIRECTORIOS\DIRECTORIOS%20PARA%20LUIS\2014_DIREC_BOVINO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4%20ESTADISTICA\2014_DIRECTORIOS\DIRECTORIOS%20PARA%20LUIS\2014_DIREC_OV_CAP%20Y%20ANUARI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6%20ESTADISTICA\2016_DIREC_DEF_ANUARI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Anuario%20Cap%20XI%20Producciones%20Ganaderas%202009_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roldan\CONFIG~1\Temp\Documents%20and%20Settings\jlopezperez\Escritorio\Documents%20and%20Settings\rcad\Escritorio\Anuario%202004\AEA2003-C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6%20ESTADISTICA\2016%20EFECTIVOS%20CONEJOS%20ANUARI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6%20ESTADISTICA\2016_DIRC_CONEJOS_ANUARI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%20GANADERA\2013%20ESTADISTICA\2013%20DIRECTORIOS\2013%20PORCINO\2013_DIRC_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16 DIREC PORCINO ARAGON"/>
      <sheetName val="2016 PORCINO COMARCAS"/>
      <sheetName val="2016 PORC ESTRATOS"/>
      <sheetName val="RESULTADO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2015 DIRECTORIO AVES"/>
      <sheetName val="2015 AVES  POR ESPECIES"/>
      <sheetName val="2015 INCUBADORAS"/>
      <sheetName val="2015 BROILERS Y REPOSICION"/>
      <sheetName val="2015 GALL PUESTA Y REPRODUCTORA"/>
      <sheetName val="CLAS_ZOO_EXPLICACION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2014_DIREC_PORC"/>
      <sheetName val="2014 PORC COMARCAS"/>
      <sheetName val="2014 PORC ESTRATO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14_DIREC_DEF"/>
      <sheetName val="14 ANUARIO COMARCAS"/>
      <sheetName val="14 ANUARIO ESTRATO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14_DIREC_OV_CAP"/>
      <sheetName val="COMARCAS"/>
      <sheetName val="ESTRATOS"/>
      <sheetName val="Hoja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016 DIREC BOVINO ARAGON "/>
      <sheetName val="2016 DIREC BOV COMARCAS"/>
      <sheetName val="2016 DIREC BOV ESTRAT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pitulo XI"/>
      <sheetName val="Indice"/>
      <sheetName val="Introduc"/>
      <sheetName val="2VC09 SI"/>
      <sheetName val="5PC09 Si"/>
      <sheetName val="6VD09 Si"/>
      <sheetName val="7OCD09 Si"/>
      <sheetName val="8PD09 SI"/>
      <sheetName val="9AD09 Si"/>
      <sheetName val="10CD09 Si"/>
      <sheetName val="2VC09_12"/>
      <sheetName val="3OC09_12"/>
      <sheetName val="4CC09_12"/>
      <sheetName val="5PC09_12"/>
      <sheetName val="6VD09_12  "/>
      <sheetName val="7OCD09_12"/>
      <sheetName val="8PD09_12"/>
      <sheetName val="9AD09_11"/>
      <sheetName val="10CD09_11"/>
      <sheetName val="RESUMEN ENTRADAS SALIDAS NO"/>
      <sheetName val="TRANSVIDA2009 no"/>
      <sheetName val="TRANSVIDA2010 Si"/>
      <sheetName val="TransVida2011"/>
      <sheetName val="TransVida2012"/>
      <sheetName val="41_2009 Si"/>
      <sheetName val="41_2010 Si"/>
      <sheetName val="41_2011 Si"/>
      <sheetName val="miel 2009 Si"/>
      <sheetName val="Miel2010"/>
      <sheetName val="Miel 2011"/>
      <sheetName val="MIEL 2012"/>
      <sheetName val="cera 2009b"/>
      <sheetName val="cera 2010b"/>
      <sheetName val="cera 2011"/>
      <sheetName val="CERA 2012"/>
      <sheetName val="Produ. Huevos 09_10_11_12 "/>
      <sheetName val="Huevos Precio09_10_11_12i"/>
      <sheetName val="Lana 2009_2010_2011_2012"/>
      <sheetName val="BovLeche2009"/>
      <sheetName val="OviLeñoe2009"/>
      <sheetName val="CapLeche2009"/>
      <sheetName val="Leche 2010"/>
      <sheetName val="Leche 2011 NO"/>
      <sheetName val="Prov Leche2011SI"/>
      <sheetName val="Aragón2012"/>
      <sheetName val="LECHE DE VACUNO"/>
      <sheetName val="LecheOvinoCap2010"/>
      <sheetName val="LecheOvinoCap2011"/>
      <sheetName val="2009 ESTIERCOLES S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6 efectivos conejo ANUARI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6 DIREC CONEJOS"/>
      <sheetName val="2016 CONEJOS_ES_C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3 por_cormarcas_anuario"/>
      <sheetName val="13_Por_estratos_anuario"/>
      <sheetName val="13DIR_P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tabSelected="1" workbookViewId="0" topLeftCell="A1">
      <selection activeCell="A1" sqref="A1"/>
    </sheetView>
  </sheetViews>
  <sheetFormatPr defaultColWidth="10.28125" defaultRowHeight="15"/>
  <cols>
    <col min="1" max="1" width="11.00390625" style="0" customWidth="1"/>
    <col min="2" max="2" width="99.8515625" style="0" customWidth="1"/>
    <col min="3" max="16384" width="11.00390625" style="0" customWidth="1"/>
  </cols>
  <sheetData>
    <row r="1" spans="1:2" ht="18">
      <c r="A1" s="1">
        <v>2013</v>
      </c>
      <c r="B1" s="1" t="s">
        <v>0</v>
      </c>
    </row>
    <row r="2" spans="1:2" ht="15.75">
      <c r="A2" s="2"/>
      <c r="B2" s="2"/>
    </row>
    <row r="3" spans="1:2" ht="15.75">
      <c r="A3" s="2">
        <v>1</v>
      </c>
      <c r="B3" s="3" t="s">
        <v>1</v>
      </c>
    </row>
    <row r="4" spans="1:2" ht="15.75">
      <c r="A4" s="2">
        <v>2</v>
      </c>
      <c r="B4" s="3" t="s">
        <v>2</v>
      </c>
    </row>
    <row r="5" spans="1:2" ht="15.75">
      <c r="A5" s="2">
        <v>3</v>
      </c>
      <c r="B5" s="3" t="s">
        <v>3</v>
      </c>
    </row>
    <row r="6" spans="1:2" ht="15.75">
      <c r="A6" s="2">
        <v>4</v>
      </c>
      <c r="B6" s="3" t="s">
        <v>4</v>
      </c>
    </row>
    <row r="7" spans="1:2" ht="15.75">
      <c r="A7" s="2">
        <v>5</v>
      </c>
      <c r="B7" s="3" t="s">
        <v>5</v>
      </c>
    </row>
    <row r="8" spans="1:2" ht="15.75">
      <c r="A8" s="2">
        <v>6</v>
      </c>
      <c r="B8" s="3" t="s">
        <v>6</v>
      </c>
    </row>
    <row r="9" spans="1:2" ht="15.75">
      <c r="A9" s="2">
        <v>7</v>
      </c>
      <c r="B9" s="3" t="s">
        <v>7</v>
      </c>
    </row>
  </sheetData>
  <sheetProtection selectLockedCells="1" selectUnlockedCells="1"/>
  <hyperlinks>
    <hyperlink ref="B3" location="Carne!A1" display="Producción de Carne: Sacrificio de ganado y destino"/>
    <hyperlink ref="B4" location="Huevos!A1" display="Producción de huevos"/>
    <hyperlink ref="B5" location="Leche!A1" display="Producción de leche"/>
    <hyperlink ref="B6" location="Apicultura!A1" display="Productos apícolas: miel y cera"/>
    <hyperlink ref="B7" location="Lana!A1" display="Producción de lana"/>
    <hyperlink ref="B8" location="Estiércol!A1" display="Producción de estiércoles"/>
    <hyperlink ref="B9" location="Acuicultura!A1" display="Producción acuícola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workbookViewId="0" topLeftCell="A1">
      <selection activeCell="A1" sqref="A1"/>
    </sheetView>
  </sheetViews>
  <sheetFormatPr defaultColWidth="10.28125" defaultRowHeight="12" customHeight="1"/>
  <cols>
    <col min="1" max="1" width="12.57421875" style="4" customWidth="1"/>
    <col min="2" max="2" width="46.28125" style="4" customWidth="1"/>
    <col min="3" max="3" width="12.8515625" style="4" customWidth="1"/>
    <col min="4" max="4" width="8.28125" style="4" customWidth="1"/>
    <col min="5" max="5" width="12.8515625" style="4" customWidth="1"/>
    <col min="6" max="6" width="8.28125" style="4" customWidth="1"/>
    <col min="7" max="7" width="12.8515625" style="4" customWidth="1"/>
    <col min="8" max="8" width="9.57421875" style="4" customWidth="1"/>
    <col min="9" max="9" width="12.8515625" style="4" customWidth="1"/>
    <col min="10" max="10" width="9.57421875" style="4" customWidth="1"/>
    <col min="11" max="11" width="12.00390625" style="4" customWidth="1"/>
    <col min="12" max="12" width="23.00390625" style="4" customWidth="1"/>
    <col min="13" max="14" width="11.7109375" style="5" customWidth="1"/>
    <col min="15" max="15" width="14.28125" style="5" customWidth="1"/>
    <col min="16" max="16" width="11.7109375" style="5" customWidth="1"/>
    <col min="17" max="16384" width="11.421875" style="4" customWidth="1"/>
  </cols>
  <sheetData>
    <row r="1" spans="1:16" ht="18" customHeight="1">
      <c r="A1" s="6">
        <v>2013</v>
      </c>
      <c r="B1" s="6"/>
      <c r="C1" s="7" t="s">
        <v>8</v>
      </c>
      <c r="D1" s="7"/>
      <c r="E1" s="7"/>
      <c r="F1" s="7"/>
      <c r="G1" s="7"/>
      <c r="H1" s="7"/>
      <c r="I1" s="7"/>
      <c r="J1" s="7"/>
      <c r="K1" s="7"/>
      <c r="L1" s="8" t="s">
        <v>9</v>
      </c>
      <c r="M1" s="8"/>
      <c r="N1" s="8"/>
      <c r="O1" s="8"/>
      <c r="P1" s="8"/>
    </row>
    <row r="2" spans="1:16" ht="18.75" customHeight="1">
      <c r="A2" s="6"/>
      <c r="B2" s="6"/>
      <c r="C2" s="9" t="s">
        <v>10</v>
      </c>
      <c r="D2" s="9"/>
      <c r="E2" s="9"/>
      <c r="F2" s="9"/>
      <c r="G2" s="9"/>
      <c r="H2" s="9"/>
      <c r="I2" s="9"/>
      <c r="J2" s="9"/>
      <c r="K2" s="9"/>
      <c r="L2" s="8"/>
      <c r="M2" s="8"/>
      <c r="N2" s="8"/>
      <c r="O2" s="8"/>
      <c r="P2" s="8"/>
    </row>
    <row r="3" spans="1:16" ht="19.5" customHeight="1">
      <c r="A3" s="10" t="s">
        <v>11</v>
      </c>
      <c r="B3" s="11" t="s">
        <v>12</v>
      </c>
      <c r="C3" s="12" t="s">
        <v>13</v>
      </c>
      <c r="D3" s="12"/>
      <c r="E3" s="12" t="s">
        <v>14</v>
      </c>
      <c r="F3" s="12"/>
      <c r="G3" s="12" t="s">
        <v>15</v>
      </c>
      <c r="H3" s="12"/>
      <c r="I3" s="12" t="s">
        <v>16</v>
      </c>
      <c r="J3" s="12"/>
      <c r="K3" s="12"/>
      <c r="L3" s="13" t="s">
        <v>17</v>
      </c>
      <c r="M3" s="13" t="s">
        <v>13</v>
      </c>
      <c r="N3" s="13" t="s">
        <v>14</v>
      </c>
      <c r="O3" s="13" t="s">
        <v>15</v>
      </c>
      <c r="P3" s="13" t="s">
        <v>18</v>
      </c>
    </row>
    <row r="4" spans="1:16" s="15" customFormat="1" ht="54.75" customHeight="1">
      <c r="A4" s="10"/>
      <c r="B4" s="11"/>
      <c r="C4" s="14" t="s">
        <v>19</v>
      </c>
      <c r="D4" s="14" t="s">
        <v>20</v>
      </c>
      <c r="E4" s="14" t="s">
        <v>19</v>
      </c>
      <c r="F4" s="14" t="s">
        <v>20</v>
      </c>
      <c r="G4" s="14" t="s">
        <v>19</v>
      </c>
      <c r="H4" s="14" t="s">
        <v>20</v>
      </c>
      <c r="I4" s="14" t="s">
        <v>19</v>
      </c>
      <c r="J4" s="14" t="s">
        <v>20</v>
      </c>
      <c r="K4" s="14" t="s">
        <v>21</v>
      </c>
      <c r="L4" s="13"/>
      <c r="M4" s="13"/>
      <c r="N4" s="13"/>
      <c r="O4" s="13"/>
      <c r="P4" s="13"/>
    </row>
    <row r="5" spans="1:16" ht="15" customHeight="1">
      <c r="A5" s="16" t="s">
        <v>22</v>
      </c>
      <c r="B5" s="17" t="s">
        <v>23</v>
      </c>
      <c r="C5" s="18">
        <v>3723</v>
      </c>
      <c r="D5" s="19">
        <v>570.175</v>
      </c>
      <c r="E5" s="19">
        <v>22</v>
      </c>
      <c r="F5" s="20">
        <v>7.34</v>
      </c>
      <c r="G5" s="19">
        <v>32</v>
      </c>
      <c r="H5" s="21">
        <v>5.324</v>
      </c>
      <c r="I5" s="22">
        <v>3777</v>
      </c>
      <c r="J5" s="23">
        <v>582.8389999999999</v>
      </c>
      <c r="K5" s="24">
        <v>154.3126820227694</v>
      </c>
      <c r="L5" s="25" t="s">
        <v>24</v>
      </c>
      <c r="M5" s="26">
        <v>18850.135</v>
      </c>
      <c r="N5" s="26">
        <v>296.62699999999995</v>
      </c>
      <c r="O5" s="26">
        <v>7479.2660000000005</v>
      </c>
      <c r="P5" s="27">
        <v>26626.028</v>
      </c>
    </row>
    <row r="6" spans="1:16" ht="15" customHeight="1">
      <c r="A6" s="16"/>
      <c r="B6" s="28" t="s">
        <v>25</v>
      </c>
      <c r="C6" s="29">
        <v>364</v>
      </c>
      <c r="D6" s="30">
        <v>54.583</v>
      </c>
      <c r="E6" s="30">
        <v>4</v>
      </c>
      <c r="F6" s="30">
        <v>0.614</v>
      </c>
      <c r="G6" s="30">
        <v>0</v>
      </c>
      <c r="H6" s="31">
        <v>0</v>
      </c>
      <c r="I6" s="32">
        <v>368</v>
      </c>
      <c r="J6" s="33">
        <v>55.196999999999996</v>
      </c>
      <c r="K6" s="34">
        <v>149.99184782608694</v>
      </c>
      <c r="L6" s="35" t="s">
        <v>26</v>
      </c>
      <c r="M6" s="36">
        <v>3296.7380000000003</v>
      </c>
      <c r="N6" s="36">
        <v>0</v>
      </c>
      <c r="O6" s="36">
        <v>0</v>
      </c>
      <c r="P6" s="37">
        <v>3296.7380000000003</v>
      </c>
    </row>
    <row r="7" spans="1:16" ht="15" customHeight="1">
      <c r="A7" s="16"/>
      <c r="B7" s="28" t="s">
        <v>27</v>
      </c>
      <c r="C7" s="29">
        <v>26537</v>
      </c>
      <c r="D7" s="30">
        <v>6504.655</v>
      </c>
      <c r="E7" s="30">
        <v>78</v>
      </c>
      <c r="F7" s="30">
        <v>20.958000000000002</v>
      </c>
      <c r="G7" s="30">
        <v>7704</v>
      </c>
      <c r="H7" s="31">
        <v>1968.8149999999998</v>
      </c>
      <c r="I7" s="32">
        <v>34319</v>
      </c>
      <c r="J7" s="33">
        <v>8494.428</v>
      </c>
      <c r="K7" s="34">
        <v>247.51385529881406</v>
      </c>
      <c r="L7" s="38" t="s">
        <v>28</v>
      </c>
      <c r="M7" s="39">
        <v>22146.873</v>
      </c>
      <c r="N7" s="39">
        <v>296.62699999999995</v>
      </c>
      <c r="O7" s="39">
        <v>7479.2660000000005</v>
      </c>
      <c r="P7" s="37">
        <v>29922.766</v>
      </c>
    </row>
    <row r="8" spans="1:16" ht="15" customHeight="1">
      <c r="A8" s="16"/>
      <c r="B8" s="28" t="s">
        <v>29</v>
      </c>
      <c r="C8" s="29">
        <v>1240</v>
      </c>
      <c r="D8" s="30">
        <v>361.46299999999997</v>
      </c>
      <c r="E8" s="30">
        <v>0</v>
      </c>
      <c r="F8" s="30">
        <v>0</v>
      </c>
      <c r="G8" s="30">
        <v>79</v>
      </c>
      <c r="H8" s="31">
        <v>19.581999999999997</v>
      </c>
      <c r="I8" s="32">
        <v>1319</v>
      </c>
      <c r="J8" s="33">
        <v>381.04499999999996</v>
      </c>
      <c r="K8" s="34">
        <v>288.8893100833965</v>
      </c>
      <c r="L8" s="40"/>
      <c r="M8" s="41"/>
      <c r="N8" s="41"/>
      <c r="O8" s="41"/>
      <c r="P8" s="42"/>
    </row>
    <row r="9" spans="1:16" ht="15" customHeight="1">
      <c r="A9" s="16"/>
      <c r="B9" s="28" t="s">
        <v>30</v>
      </c>
      <c r="C9" s="29">
        <v>49385</v>
      </c>
      <c r="D9" s="30">
        <v>14584.783</v>
      </c>
      <c r="E9" s="30">
        <v>836</v>
      </c>
      <c r="F9" s="30">
        <v>250.605</v>
      </c>
      <c r="G9" s="30">
        <v>17332</v>
      </c>
      <c r="H9" s="31">
        <v>5454.285</v>
      </c>
      <c r="I9" s="32">
        <v>67553</v>
      </c>
      <c r="J9" s="33">
        <v>20289.673</v>
      </c>
      <c r="K9" s="34">
        <v>300.3519162731485</v>
      </c>
      <c r="L9" s="43"/>
      <c r="M9" s="44"/>
      <c r="N9" s="44"/>
      <c r="O9" s="44"/>
      <c r="P9" s="45"/>
    </row>
    <row r="10" spans="1:16" ht="15" customHeight="1">
      <c r="A10" s="16"/>
      <c r="B10" s="28" t="s">
        <v>31</v>
      </c>
      <c r="C10" s="29">
        <v>185</v>
      </c>
      <c r="D10" s="30">
        <v>71.214</v>
      </c>
      <c r="E10" s="30">
        <v>55</v>
      </c>
      <c r="F10" s="30">
        <v>17.110000000000003</v>
      </c>
      <c r="G10" s="30">
        <v>97</v>
      </c>
      <c r="H10" s="31">
        <v>31.26</v>
      </c>
      <c r="I10" s="32">
        <v>337</v>
      </c>
      <c r="J10" s="33">
        <v>119.584</v>
      </c>
      <c r="K10" s="34">
        <v>354.8486646884273</v>
      </c>
      <c r="L10" s="46"/>
      <c r="M10" s="47"/>
      <c r="N10" s="47"/>
      <c r="O10" s="47"/>
      <c r="P10" s="48"/>
    </row>
    <row r="11" spans="1:16" ht="15" customHeight="1">
      <c r="A11" s="16"/>
      <c r="B11" s="28" t="s">
        <v>32</v>
      </c>
      <c r="C11" s="29">
        <v>81434</v>
      </c>
      <c r="D11" s="30">
        <v>22146.873</v>
      </c>
      <c r="E11" s="30">
        <v>995</v>
      </c>
      <c r="F11" s="30">
        <v>296.62699999999995</v>
      </c>
      <c r="G11" s="30">
        <v>25244</v>
      </c>
      <c r="H11" s="31">
        <v>7479.2660000000005</v>
      </c>
      <c r="I11" s="32">
        <v>107673</v>
      </c>
      <c r="J11" s="33">
        <v>29922.766</v>
      </c>
      <c r="K11" s="34">
        <v>277.9040799457617</v>
      </c>
      <c r="L11" s="49"/>
      <c r="M11" s="50"/>
      <c r="N11" s="50"/>
      <c r="O11" s="50"/>
      <c r="P11" s="51"/>
    </row>
    <row r="12" spans="1:16" ht="15" customHeight="1">
      <c r="A12" s="16"/>
      <c r="B12" s="28" t="s">
        <v>33</v>
      </c>
      <c r="C12" s="29">
        <v>3118</v>
      </c>
      <c r="D12" s="30">
        <v>18.825</v>
      </c>
      <c r="E12" s="30">
        <v>0</v>
      </c>
      <c r="F12" s="30">
        <v>0</v>
      </c>
      <c r="G12" s="30">
        <v>23006</v>
      </c>
      <c r="H12" s="31">
        <v>130.372</v>
      </c>
      <c r="I12" s="32">
        <v>26124</v>
      </c>
      <c r="J12" s="33">
        <v>149.197</v>
      </c>
      <c r="K12" s="34">
        <v>5.711108559179299</v>
      </c>
      <c r="L12" s="52"/>
      <c r="M12" s="53"/>
      <c r="N12" s="53"/>
      <c r="O12" s="53"/>
      <c r="P12" s="45"/>
    </row>
    <row r="13" spans="1:16" ht="15" customHeight="1">
      <c r="A13" s="16"/>
      <c r="B13" s="54" t="s">
        <v>28</v>
      </c>
      <c r="C13" s="55">
        <v>11239</v>
      </c>
      <c r="D13" s="56">
        <v>103.87800000000001</v>
      </c>
      <c r="E13" s="56">
        <v>4945</v>
      </c>
      <c r="F13" s="56">
        <v>40.56</v>
      </c>
      <c r="G13" s="56">
        <v>81037</v>
      </c>
      <c r="H13" s="57">
        <v>692.874</v>
      </c>
      <c r="I13" s="58">
        <v>97221</v>
      </c>
      <c r="J13" s="56">
        <v>837.312</v>
      </c>
      <c r="K13" s="59">
        <v>8.61246027092912</v>
      </c>
      <c r="L13" s="60"/>
      <c r="M13" s="61"/>
      <c r="N13" s="61"/>
      <c r="O13" s="61"/>
      <c r="P13" s="62"/>
    </row>
    <row r="14" spans="1:16" ht="15" customHeight="1">
      <c r="A14" s="16" t="s">
        <v>34</v>
      </c>
      <c r="B14" s="17" t="s">
        <v>35</v>
      </c>
      <c r="C14" s="18">
        <v>191974</v>
      </c>
      <c r="D14" s="19">
        <v>2266.743</v>
      </c>
      <c r="E14" s="19">
        <v>42655</v>
      </c>
      <c r="F14" s="19">
        <v>517.019</v>
      </c>
      <c r="G14" s="19">
        <v>327456</v>
      </c>
      <c r="H14" s="21">
        <v>3789.0389999999998</v>
      </c>
      <c r="I14" s="22">
        <v>562085</v>
      </c>
      <c r="J14" s="23">
        <v>6572.8009999999995</v>
      </c>
      <c r="K14" s="24">
        <v>11.693606838823309</v>
      </c>
      <c r="L14" s="25" t="s">
        <v>24</v>
      </c>
      <c r="M14" s="26">
        <v>5851.545</v>
      </c>
      <c r="N14" s="26">
        <v>640.999</v>
      </c>
      <c r="O14" s="26">
        <v>6888.484</v>
      </c>
      <c r="P14" s="27">
        <v>13381.028</v>
      </c>
    </row>
    <row r="15" spans="1:16" ht="15" customHeight="1">
      <c r="A15" s="16"/>
      <c r="B15" s="28" t="s">
        <v>36</v>
      </c>
      <c r="C15" s="29">
        <v>156536</v>
      </c>
      <c r="D15" s="30">
        <v>2317.933</v>
      </c>
      <c r="E15" s="30">
        <v>4944</v>
      </c>
      <c r="F15" s="30">
        <v>75.345</v>
      </c>
      <c r="G15" s="30">
        <v>45347</v>
      </c>
      <c r="H15" s="31">
        <v>691.0989999999999</v>
      </c>
      <c r="I15" s="32">
        <v>206827</v>
      </c>
      <c r="J15" s="33">
        <v>3084.3769999999995</v>
      </c>
      <c r="K15" s="34">
        <v>14.912835364821806</v>
      </c>
      <c r="L15" s="35" t="s">
        <v>26</v>
      </c>
      <c r="M15" s="36">
        <v>2.812</v>
      </c>
      <c r="N15" s="63">
        <v>0</v>
      </c>
      <c r="O15" s="63">
        <v>0</v>
      </c>
      <c r="P15" s="64">
        <v>2.812</v>
      </c>
    </row>
    <row r="16" spans="1:16" ht="15" customHeight="1">
      <c r="A16" s="16"/>
      <c r="B16" s="28" t="s">
        <v>37</v>
      </c>
      <c r="C16" s="29">
        <v>47954</v>
      </c>
      <c r="D16" s="30">
        <v>1146.978</v>
      </c>
      <c r="E16" s="30">
        <v>305</v>
      </c>
      <c r="F16" s="30">
        <v>8.075</v>
      </c>
      <c r="G16" s="30">
        <v>60947</v>
      </c>
      <c r="H16" s="31">
        <v>1585.1</v>
      </c>
      <c r="I16" s="32">
        <v>109206</v>
      </c>
      <c r="J16" s="33">
        <v>2740.1530000000002</v>
      </c>
      <c r="K16" s="34">
        <v>25.09159753127118</v>
      </c>
      <c r="L16" s="65" t="s">
        <v>38</v>
      </c>
      <c r="M16" s="66">
        <v>5854.357</v>
      </c>
      <c r="N16" s="66">
        <v>640.999</v>
      </c>
      <c r="O16" s="66">
        <v>6888.484</v>
      </c>
      <c r="P16" s="67">
        <v>13383.84</v>
      </c>
    </row>
    <row r="17" spans="1:16" ht="15" customHeight="1">
      <c r="A17" s="16"/>
      <c r="B17" s="28" t="s">
        <v>39</v>
      </c>
      <c r="C17" s="29">
        <v>410821</v>
      </c>
      <c r="D17" s="30">
        <v>5854.357000000001</v>
      </c>
      <c r="E17" s="30">
        <v>52849</v>
      </c>
      <c r="F17" s="30">
        <v>640.999</v>
      </c>
      <c r="G17" s="30">
        <v>537793</v>
      </c>
      <c r="H17" s="31">
        <v>6888.484</v>
      </c>
      <c r="I17" s="32">
        <v>1001463</v>
      </c>
      <c r="J17" s="33">
        <v>13383.84</v>
      </c>
      <c r="K17" s="34">
        <v>13.364288046587841</v>
      </c>
      <c r="L17" s="68"/>
      <c r="M17" s="69"/>
      <c r="N17" s="70"/>
      <c r="O17" s="70"/>
      <c r="P17" s="71"/>
    </row>
    <row r="18" spans="1:16" ht="15" customHeight="1">
      <c r="A18" s="16"/>
      <c r="B18" s="28" t="s">
        <v>40</v>
      </c>
      <c r="C18" s="29">
        <v>13155</v>
      </c>
      <c r="D18" s="30">
        <v>64.931</v>
      </c>
      <c r="E18" s="30">
        <v>1529</v>
      </c>
      <c r="F18" s="30">
        <v>9.01</v>
      </c>
      <c r="G18" s="30">
        <v>2825</v>
      </c>
      <c r="H18" s="31">
        <v>15.89</v>
      </c>
      <c r="I18" s="32">
        <v>17509</v>
      </c>
      <c r="J18" s="33">
        <v>89.831</v>
      </c>
      <c r="K18" s="34">
        <v>5.130561425552573</v>
      </c>
      <c r="L18" s="49"/>
      <c r="M18" s="50"/>
      <c r="N18" s="50"/>
      <c r="O18" s="50"/>
      <c r="P18" s="51"/>
    </row>
    <row r="19" spans="1:16" ht="15" customHeight="1">
      <c r="A19" s="16"/>
      <c r="B19" s="54" t="s">
        <v>38</v>
      </c>
      <c r="C19" s="55">
        <v>35</v>
      </c>
      <c r="D19" s="56">
        <v>0.379</v>
      </c>
      <c r="E19" s="56">
        <v>0</v>
      </c>
      <c r="F19" s="56">
        <v>0</v>
      </c>
      <c r="G19" s="56">
        <v>0</v>
      </c>
      <c r="H19" s="57">
        <v>0</v>
      </c>
      <c r="I19" s="58">
        <v>35</v>
      </c>
      <c r="J19" s="56">
        <v>0.379</v>
      </c>
      <c r="K19" s="59">
        <v>10.82857142857143</v>
      </c>
      <c r="L19" s="60"/>
      <c r="M19" s="61"/>
      <c r="N19" s="61"/>
      <c r="O19" s="61"/>
      <c r="P19" s="62"/>
    </row>
    <row r="20" spans="1:16" ht="15" customHeight="1">
      <c r="A20" s="16" t="s">
        <v>41</v>
      </c>
      <c r="B20" s="17" t="s">
        <v>42</v>
      </c>
      <c r="C20" s="18">
        <v>1930</v>
      </c>
      <c r="D20" s="19">
        <v>39.227999999999994</v>
      </c>
      <c r="E20" s="19">
        <v>0</v>
      </c>
      <c r="F20" s="19">
        <v>0</v>
      </c>
      <c r="G20" s="19">
        <v>97</v>
      </c>
      <c r="H20" s="21">
        <v>2.0210000000000004</v>
      </c>
      <c r="I20" s="22">
        <v>2027</v>
      </c>
      <c r="J20" s="23">
        <v>41.248999999999995</v>
      </c>
      <c r="K20" s="24">
        <v>20.349777997039958</v>
      </c>
      <c r="L20" s="72" t="s">
        <v>24</v>
      </c>
      <c r="M20" s="73">
        <v>104.729</v>
      </c>
      <c r="N20" s="73">
        <v>9.01</v>
      </c>
      <c r="O20" s="73">
        <v>17.910999999999998</v>
      </c>
      <c r="P20" s="74">
        <v>131.65</v>
      </c>
    </row>
    <row r="21" spans="1:16" ht="15" customHeight="1">
      <c r="A21" s="16"/>
      <c r="B21" s="28" t="s">
        <v>43</v>
      </c>
      <c r="C21" s="29">
        <v>15187</v>
      </c>
      <c r="D21" s="30">
        <v>104.843</v>
      </c>
      <c r="E21" s="30">
        <v>1529</v>
      </c>
      <c r="F21" s="30">
        <v>9.01</v>
      </c>
      <c r="G21" s="30">
        <v>2922</v>
      </c>
      <c r="H21" s="31">
        <v>17.910999999999998</v>
      </c>
      <c r="I21" s="32">
        <v>19638</v>
      </c>
      <c r="J21" s="33">
        <v>131.764</v>
      </c>
      <c r="K21" s="34">
        <v>6.709644566656483</v>
      </c>
      <c r="L21" s="75" t="s">
        <v>26</v>
      </c>
      <c r="M21" s="76">
        <v>0.114</v>
      </c>
      <c r="N21" s="76">
        <v>0</v>
      </c>
      <c r="O21" s="76">
        <v>0</v>
      </c>
      <c r="P21" s="77">
        <v>0.114</v>
      </c>
    </row>
    <row r="22" spans="1:19" ht="15" customHeight="1">
      <c r="A22" s="16"/>
      <c r="B22" s="28" t="s">
        <v>44</v>
      </c>
      <c r="C22" s="29">
        <v>185</v>
      </c>
      <c r="D22" s="30">
        <v>1.041</v>
      </c>
      <c r="E22" s="30">
        <v>684</v>
      </c>
      <c r="F22" s="30">
        <v>3.9640000000000004</v>
      </c>
      <c r="G22" s="30">
        <v>364229</v>
      </c>
      <c r="H22" s="31">
        <v>2912.257</v>
      </c>
      <c r="I22" s="32">
        <v>365098</v>
      </c>
      <c r="J22" s="33">
        <v>2917.262</v>
      </c>
      <c r="K22" s="34">
        <v>7.990353275011093</v>
      </c>
      <c r="L22" s="38" t="s">
        <v>45</v>
      </c>
      <c r="M22" s="39">
        <v>104.843</v>
      </c>
      <c r="N22" s="39">
        <v>9.01</v>
      </c>
      <c r="O22" s="39">
        <v>17.910999999999998</v>
      </c>
      <c r="P22" s="37">
        <v>131.764</v>
      </c>
      <c r="S22" s="78"/>
    </row>
    <row r="23" spans="1:16" ht="15" customHeight="1">
      <c r="A23" s="16"/>
      <c r="B23" s="54" t="s">
        <v>45</v>
      </c>
      <c r="C23" s="55">
        <v>761125</v>
      </c>
      <c r="D23" s="56">
        <v>63930.015999999996</v>
      </c>
      <c r="E23" s="56">
        <v>410503</v>
      </c>
      <c r="F23" s="56">
        <v>37735.812</v>
      </c>
      <c r="G23" s="56">
        <v>1486837</v>
      </c>
      <c r="H23" s="57">
        <v>126757.437</v>
      </c>
      <c r="I23" s="58">
        <v>2658465</v>
      </c>
      <c r="J23" s="56">
        <v>228423.265</v>
      </c>
      <c r="K23" s="59">
        <v>85.92299127504029</v>
      </c>
      <c r="L23" s="79"/>
      <c r="M23" s="80"/>
      <c r="N23" s="80"/>
      <c r="O23" s="80"/>
      <c r="P23" s="81"/>
    </row>
    <row r="24" spans="1:16" ht="15" customHeight="1">
      <c r="A24" s="16" t="s">
        <v>46</v>
      </c>
      <c r="B24" s="17" t="s">
        <v>47</v>
      </c>
      <c r="C24" s="18">
        <v>9</v>
      </c>
      <c r="D24" s="19">
        <v>1.8</v>
      </c>
      <c r="E24" s="19">
        <v>43944</v>
      </c>
      <c r="F24" s="19">
        <v>6846.501</v>
      </c>
      <c r="G24" s="19">
        <v>194075</v>
      </c>
      <c r="H24" s="21">
        <v>28961.851</v>
      </c>
      <c r="I24" s="22">
        <v>238028</v>
      </c>
      <c r="J24" s="23">
        <v>35810.152</v>
      </c>
      <c r="K24" s="24">
        <v>150.4451241030467</v>
      </c>
      <c r="L24" s="72" t="s">
        <v>24</v>
      </c>
      <c r="M24" s="73">
        <v>34718.777</v>
      </c>
      <c r="N24" s="73">
        <v>22152.256999999998</v>
      </c>
      <c r="O24" s="73">
        <v>43831.23</v>
      </c>
      <c r="P24" s="74">
        <v>100702.264</v>
      </c>
    </row>
    <row r="25" spans="1:16" ht="15" customHeight="1">
      <c r="A25" s="16"/>
      <c r="B25" s="28" t="s">
        <v>48</v>
      </c>
      <c r="C25" s="29">
        <v>761319</v>
      </c>
      <c r="D25" s="30">
        <v>63932.857</v>
      </c>
      <c r="E25" s="30">
        <v>455131</v>
      </c>
      <c r="F25" s="30">
        <v>44586.277</v>
      </c>
      <c r="G25" s="30">
        <v>2045141</v>
      </c>
      <c r="H25" s="31">
        <v>158631.54499999998</v>
      </c>
      <c r="I25" s="32">
        <v>3261591</v>
      </c>
      <c r="J25" s="33">
        <v>267150.679</v>
      </c>
      <c r="K25" s="34">
        <v>81.908086881525</v>
      </c>
      <c r="L25" s="75" t="s">
        <v>26</v>
      </c>
      <c r="M25" s="76">
        <v>29214.08</v>
      </c>
      <c r="N25" s="76">
        <v>22434.02</v>
      </c>
      <c r="O25" s="76">
        <v>114800.315</v>
      </c>
      <c r="P25" s="77">
        <v>166448.415</v>
      </c>
    </row>
    <row r="26" spans="1:16" ht="15" customHeight="1">
      <c r="A26" s="16"/>
      <c r="B26" s="28" t="s">
        <v>49</v>
      </c>
      <c r="C26" s="29">
        <v>887</v>
      </c>
      <c r="D26" s="30">
        <v>261.11100000000005</v>
      </c>
      <c r="E26" s="30">
        <v>0</v>
      </c>
      <c r="F26" s="30">
        <v>0</v>
      </c>
      <c r="G26" s="30">
        <v>4446</v>
      </c>
      <c r="H26" s="31">
        <v>1511.64</v>
      </c>
      <c r="I26" s="32">
        <v>5333</v>
      </c>
      <c r="J26" s="33">
        <v>1772.7510000000002</v>
      </c>
      <c r="K26" s="34">
        <v>332.41158822426405</v>
      </c>
      <c r="L26" s="38" t="s">
        <v>50</v>
      </c>
      <c r="M26" s="39">
        <v>63932.857</v>
      </c>
      <c r="N26" s="39">
        <v>44586.277</v>
      </c>
      <c r="O26" s="39">
        <v>158631.54499999998</v>
      </c>
      <c r="P26" s="37">
        <v>267150.679</v>
      </c>
    </row>
    <row r="27" spans="1:16" ht="15" customHeight="1">
      <c r="A27" s="16"/>
      <c r="B27" s="54" t="s">
        <v>50</v>
      </c>
      <c r="C27" s="55">
        <v>21</v>
      </c>
      <c r="D27" s="56">
        <v>2.292</v>
      </c>
      <c r="E27" s="56">
        <v>0</v>
      </c>
      <c r="F27" s="56">
        <v>0</v>
      </c>
      <c r="G27" s="56">
        <v>67</v>
      </c>
      <c r="H27" s="57">
        <v>10.27</v>
      </c>
      <c r="I27" s="58">
        <v>88</v>
      </c>
      <c r="J27" s="56">
        <v>12.562</v>
      </c>
      <c r="K27" s="59">
        <v>142.75</v>
      </c>
      <c r="L27" s="79"/>
      <c r="M27" s="80"/>
      <c r="N27" s="80"/>
      <c r="O27" s="80"/>
      <c r="P27" s="81"/>
    </row>
    <row r="28" spans="1:16" ht="15" customHeight="1">
      <c r="A28" s="16" t="s">
        <v>51</v>
      </c>
      <c r="B28" s="17" t="s">
        <v>52</v>
      </c>
      <c r="C28" s="18">
        <v>908</v>
      </c>
      <c r="D28" s="19">
        <v>263.403</v>
      </c>
      <c r="E28" s="19">
        <v>0</v>
      </c>
      <c r="F28" s="19">
        <v>0</v>
      </c>
      <c r="G28" s="19">
        <v>4513</v>
      </c>
      <c r="H28" s="21">
        <v>1521.91</v>
      </c>
      <c r="I28" s="22">
        <v>5421</v>
      </c>
      <c r="J28" s="23">
        <v>1785.313</v>
      </c>
      <c r="K28" s="24">
        <v>329.33277992990224</v>
      </c>
      <c r="L28" s="72" t="s">
        <v>24</v>
      </c>
      <c r="M28" s="73">
        <v>263.403</v>
      </c>
      <c r="N28" s="73">
        <v>0</v>
      </c>
      <c r="O28" s="73">
        <v>1521.91</v>
      </c>
      <c r="P28" s="74">
        <v>1785.313</v>
      </c>
    </row>
    <row r="29" spans="1:16" ht="15" customHeight="1">
      <c r="A29" s="16"/>
      <c r="B29" s="28" t="s">
        <v>53</v>
      </c>
      <c r="C29" s="29">
        <v>0</v>
      </c>
      <c r="D29" s="30">
        <v>0</v>
      </c>
      <c r="E29" s="30">
        <v>0</v>
      </c>
      <c r="F29" s="30">
        <v>0</v>
      </c>
      <c r="G29" s="30">
        <v>131.751</v>
      </c>
      <c r="H29" s="31">
        <v>368.902</v>
      </c>
      <c r="I29" s="32">
        <v>131.751</v>
      </c>
      <c r="J29" s="33">
        <v>368.902</v>
      </c>
      <c r="K29" s="34">
        <v>2.7999939279398256</v>
      </c>
      <c r="L29" s="75" t="s">
        <v>26</v>
      </c>
      <c r="M29" s="76">
        <v>0</v>
      </c>
      <c r="N29" s="76">
        <v>0</v>
      </c>
      <c r="O29" s="76">
        <v>0</v>
      </c>
      <c r="P29" s="77">
        <v>0</v>
      </c>
    </row>
    <row r="30" spans="1:16" ht="15" customHeight="1">
      <c r="A30" s="16"/>
      <c r="B30" s="54" t="s">
        <v>54</v>
      </c>
      <c r="C30" s="55">
        <v>0</v>
      </c>
      <c r="D30" s="56">
        <v>0</v>
      </c>
      <c r="E30" s="56">
        <v>146.683</v>
      </c>
      <c r="F30" s="56">
        <v>616.3789999999999</v>
      </c>
      <c r="G30" s="56">
        <v>0</v>
      </c>
      <c r="H30" s="57">
        <v>0</v>
      </c>
      <c r="I30" s="58">
        <v>146.683</v>
      </c>
      <c r="J30" s="56">
        <v>616.3789999999999</v>
      </c>
      <c r="K30" s="59">
        <v>4.202116127976657</v>
      </c>
      <c r="L30" s="82" t="s">
        <v>54</v>
      </c>
      <c r="M30" s="83">
        <v>263.403</v>
      </c>
      <c r="N30" s="83">
        <v>0</v>
      </c>
      <c r="O30" s="83">
        <v>1521.91</v>
      </c>
      <c r="P30" s="84">
        <v>1785.313</v>
      </c>
    </row>
    <row r="31" spans="1:16" ht="15" customHeight="1">
      <c r="A31" s="85" t="s">
        <v>55</v>
      </c>
      <c r="B31" s="17" t="s">
        <v>56</v>
      </c>
      <c r="C31" s="18">
        <v>85.99</v>
      </c>
      <c r="D31" s="19">
        <v>12.897</v>
      </c>
      <c r="E31" s="19">
        <v>0</v>
      </c>
      <c r="F31" s="19">
        <v>0</v>
      </c>
      <c r="G31" s="19">
        <v>3471</v>
      </c>
      <c r="H31" s="21">
        <v>624.88</v>
      </c>
      <c r="I31" s="22">
        <v>3556.99</v>
      </c>
      <c r="J31" s="23">
        <v>637.777</v>
      </c>
      <c r="K31" s="86">
        <v>0.17930244392028094</v>
      </c>
      <c r="L31" s="25" t="s">
        <v>24</v>
      </c>
      <c r="M31" s="26">
        <v>45.559</v>
      </c>
      <c r="N31" s="26">
        <v>616.3789999999999</v>
      </c>
      <c r="O31" s="26">
        <v>993.7819999999999</v>
      </c>
      <c r="P31" s="27">
        <v>1655.7199999999998</v>
      </c>
    </row>
    <row r="32" spans="1:16" ht="15" customHeight="1">
      <c r="A32" s="85"/>
      <c r="B32" s="28" t="s">
        <v>57</v>
      </c>
      <c r="C32" s="29">
        <v>9.33</v>
      </c>
      <c r="D32" s="30">
        <v>32.662</v>
      </c>
      <c r="E32" s="30">
        <v>0</v>
      </c>
      <c r="F32" s="30">
        <v>0</v>
      </c>
      <c r="G32" s="30">
        <v>0</v>
      </c>
      <c r="H32" s="31">
        <v>0</v>
      </c>
      <c r="I32" s="32">
        <v>9.33</v>
      </c>
      <c r="J32" s="33">
        <v>32.662</v>
      </c>
      <c r="K32" s="87">
        <v>3.5007502679528404</v>
      </c>
      <c r="L32" s="35" t="s">
        <v>26</v>
      </c>
      <c r="M32" s="36">
        <v>0</v>
      </c>
      <c r="N32" s="36">
        <v>0</v>
      </c>
      <c r="O32" s="36">
        <v>0</v>
      </c>
      <c r="P32" s="37">
        <v>0</v>
      </c>
    </row>
    <row r="33" spans="1:16" ht="15" customHeight="1">
      <c r="A33" s="85"/>
      <c r="B33" s="28" t="s">
        <v>58</v>
      </c>
      <c r="C33" s="29">
        <v>95.32</v>
      </c>
      <c r="D33" s="30">
        <v>45.559</v>
      </c>
      <c r="E33" s="30">
        <v>146.683</v>
      </c>
      <c r="F33" s="30">
        <v>616.3789999999999</v>
      </c>
      <c r="G33" s="30">
        <v>3602.751</v>
      </c>
      <c r="H33" s="31">
        <v>993.7819999999999</v>
      </c>
      <c r="I33" s="32">
        <v>3844.754</v>
      </c>
      <c r="J33" s="33">
        <v>1655.72</v>
      </c>
      <c r="K33" s="87"/>
      <c r="L33" s="82" t="s">
        <v>59</v>
      </c>
      <c r="M33" s="83">
        <v>45.559</v>
      </c>
      <c r="N33" s="83">
        <v>616.3789999999999</v>
      </c>
      <c r="O33" s="83">
        <v>993.7819999999999</v>
      </c>
      <c r="P33" s="84">
        <v>1655.7199999999998</v>
      </c>
    </row>
    <row r="34" spans="1:16" ht="15" customHeight="1">
      <c r="A34" s="85"/>
      <c r="B34" s="28" t="s">
        <v>60</v>
      </c>
      <c r="C34" s="29">
        <v>0</v>
      </c>
      <c r="D34" s="30">
        <v>0</v>
      </c>
      <c r="E34" s="30">
        <v>1722.099</v>
      </c>
      <c r="F34" s="30">
        <v>2028.488</v>
      </c>
      <c r="G34" s="30">
        <v>2864.8</v>
      </c>
      <c r="H34" s="31">
        <v>4397.33</v>
      </c>
      <c r="I34" s="32">
        <v>4586.899</v>
      </c>
      <c r="J34" s="33">
        <v>6425.818</v>
      </c>
      <c r="K34" s="87">
        <v>1.400906799997122</v>
      </c>
      <c r="L34" s="88"/>
      <c r="M34" s="89"/>
      <c r="N34" s="89"/>
      <c r="O34" s="89"/>
      <c r="P34" s="90"/>
    </row>
    <row r="35" spans="1:16" ht="15" customHeight="1">
      <c r="A35" s="85"/>
      <c r="B35" s="91" t="s">
        <v>59</v>
      </c>
      <c r="C35" s="92">
        <v>0</v>
      </c>
      <c r="D35" s="93">
        <v>0</v>
      </c>
      <c r="E35" s="93">
        <v>1722.099</v>
      </c>
      <c r="F35" s="93">
        <v>2028.488</v>
      </c>
      <c r="G35" s="93">
        <v>2864.8</v>
      </c>
      <c r="H35" s="94">
        <v>4397.33</v>
      </c>
      <c r="I35" s="95">
        <v>4586.899</v>
      </c>
      <c r="J35" s="93">
        <v>6425.818</v>
      </c>
      <c r="K35" s="96">
        <v>1.400906799997122</v>
      </c>
      <c r="L35" s="97"/>
      <c r="M35" s="98"/>
      <c r="N35" s="98"/>
      <c r="O35" s="98"/>
      <c r="P35" s="99"/>
    </row>
    <row r="36" spans="1:16" ht="15" customHeight="1">
      <c r="A36" s="16" t="s">
        <v>61</v>
      </c>
      <c r="B36" s="100" t="s">
        <v>62</v>
      </c>
      <c r="C36" s="101">
        <v>137.384</v>
      </c>
      <c r="D36" s="101">
        <v>164.861</v>
      </c>
      <c r="E36" s="101">
        <v>1695.301</v>
      </c>
      <c r="F36" s="101">
        <v>2009</v>
      </c>
      <c r="G36" s="101">
        <v>2499.1440000000002</v>
      </c>
      <c r="H36" s="101">
        <v>3018.209764</v>
      </c>
      <c r="I36" s="102">
        <v>4331.829</v>
      </c>
      <c r="J36" s="103">
        <v>5192.070764</v>
      </c>
      <c r="K36" s="104">
        <v>1.1985862701413192</v>
      </c>
      <c r="L36" s="72" t="s">
        <v>24</v>
      </c>
      <c r="M36" s="73">
        <v>0</v>
      </c>
      <c r="N36" s="73">
        <v>2028.488</v>
      </c>
      <c r="O36" s="73">
        <v>4397.33</v>
      </c>
      <c r="P36" s="74">
        <v>6425.818</v>
      </c>
    </row>
    <row r="37" spans="1:16" ht="16.5" customHeight="1">
      <c r="A37" s="16"/>
      <c r="B37" s="105" t="s">
        <v>63</v>
      </c>
      <c r="C37" s="106">
        <v>137.384</v>
      </c>
      <c r="D37" s="106">
        <v>164.861</v>
      </c>
      <c r="E37" s="106">
        <v>1695.301</v>
      </c>
      <c r="F37" s="106">
        <v>2009</v>
      </c>
      <c r="G37" s="106">
        <v>2499.1440000000002</v>
      </c>
      <c r="H37" s="106">
        <v>3018.209764</v>
      </c>
      <c r="I37" s="107">
        <v>4331.829</v>
      </c>
      <c r="J37" s="106">
        <v>5192.070764</v>
      </c>
      <c r="K37" s="108">
        <v>1.1985862701413192</v>
      </c>
      <c r="L37" s="75" t="s">
        <v>26</v>
      </c>
      <c r="M37" s="76">
        <v>0</v>
      </c>
      <c r="N37" s="76">
        <v>0</v>
      </c>
      <c r="O37" s="76">
        <v>0</v>
      </c>
      <c r="P37" s="77">
        <v>0</v>
      </c>
    </row>
    <row r="38" spans="1:16" ht="16.5" customHeight="1">
      <c r="A38" s="16"/>
      <c r="B38" s="109"/>
      <c r="C38" s="110"/>
      <c r="D38" s="110"/>
      <c r="E38" s="110"/>
      <c r="F38" s="110"/>
      <c r="G38" s="110"/>
      <c r="H38" s="110"/>
      <c r="I38" s="110"/>
      <c r="J38" s="110"/>
      <c r="K38" s="111"/>
      <c r="L38" s="112" t="s">
        <v>63</v>
      </c>
      <c r="M38" s="83">
        <v>0</v>
      </c>
      <c r="N38" s="83">
        <v>2028.488</v>
      </c>
      <c r="O38" s="83">
        <v>4397.33</v>
      </c>
      <c r="P38" s="84">
        <v>6425.818</v>
      </c>
    </row>
  </sheetData>
  <sheetProtection selectLockedCells="1" selectUnlockedCells="1"/>
  <mergeCells count="22">
    <mergeCell ref="A1:B2"/>
    <mergeCell ref="C1:K1"/>
    <mergeCell ref="L1:P2"/>
    <mergeCell ref="C2:K2"/>
    <mergeCell ref="A3:A4"/>
    <mergeCell ref="B3:B4"/>
    <mergeCell ref="C3:D3"/>
    <mergeCell ref="E3:F3"/>
    <mergeCell ref="G3:H3"/>
    <mergeCell ref="I3:K3"/>
    <mergeCell ref="L3:L4"/>
    <mergeCell ref="M3:M4"/>
    <mergeCell ref="N3:N4"/>
    <mergeCell ref="O3:O4"/>
    <mergeCell ref="P3:P4"/>
    <mergeCell ref="A5:A13"/>
    <mergeCell ref="A14:A19"/>
    <mergeCell ref="A20:A23"/>
    <mergeCell ref="A24:A27"/>
    <mergeCell ref="A28:A30"/>
    <mergeCell ref="A31:A35"/>
    <mergeCell ref="A36:A3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F22" sqref="F22"/>
    </sheetView>
  </sheetViews>
  <sheetFormatPr defaultColWidth="8.00390625" defaultRowHeight="15"/>
  <cols>
    <col min="1" max="1" width="12.7109375" style="4" customWidth="1"/>
    <col min="2" max="2" width="41.57421875" style="4" customWidth="1"/>
    <col min="3" max="3" width="11.57421875" style="4" customWidth="1"/>
    <col min="4" max="4" width="13.28125" style="4" customWidth="1"/>
    <col min="5" max="5" width="14.421875" style="4" customWidth="1"/>
    <col min="6" max="6" width="11.8515625" style="4" customWidth="1"/>
    <col min="7" max="7" width="13.421875" style="4" customWidth="1"/>
    <col min="8" max="8" width="13.8515625" style="4" customWidth="1"/>
    <col min="9" max="11" width="12.7109375" style="4" customWidth="1"/>
    <col min="12" max="12" width="11.28125" style="4" customWidth="1"/>
    <col min="13" max="13" width="14.57421875" style="4" customWidth="1"/>
    <col min="14" max="14" width="14.421875" style="4" customWidth="1"/>
    <col min="15" max="15" width="13.57421875" style="4" customWidth="1"/>
    <col min="16" max="16" width="9.7109375" style="4" customWidth="1"/>
    <col min="17" max="17" width="10.00390625" style="4" customWidth="1"/>
    <col min="18" max="16384" width="9.140625" style="4" customWidth="1"/>
  </cols>
  <sheetData>
    <row r="1" spans="1:15" ht="12.75">
      <c r="A1" s="113">
        <v>2013</v>
      </c>
      <c r="B1" s="113"/>
      <c r="C1" s="113" t="s">
        <v>64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4"/>
    </row>
    <row r="2" spans="1:15" ht="12.7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15.75" customHeight="1">
      <c r="A3" s="115" t="s">
        <v>11</v>
      </c>
      <c r="B3" s="14" t="s">
        <v>65</v>
      </c>
      <c r="C3" s="116" t="s">
        <v>13</v>
      </c>
      <c r="D3" s="116"/>
      <c r="E3" s="116"/>
      <c r="F3" s="117" t="s">
        <v>14</v>
      </c>
      <c r="G3" s="117"/>
      <c r="H3" s="117"/>
      <c r="I3" s="117" t="s">
        <v>15</v>
      </c>
      <c r="J3" s="117"/>
      <c r="K3" s="117"/>
      <c r="L3" s="118" t="s">
        <v>18</v>
      </c>
      <c r="M3" s="118"/>
      <c r="N3" s="118"/>
      <c r="O3" s="114"/>
    </row>
    <row r="4" spans="1:15" ht="48">
      <c r="A4" s="115"/>
      <c r="B4" s="14"/>
      <c r="C4" s="119" t="s">
        <v>66</v>
      </c>
      <c r="D4" s="119" t="s">
        <v>67</v>
      </c>
      <c r="E4" s="119" t="s">
        <v>68</v>
      </c>
      <c r="F4" s="119" t="s">
        <v>66</v>
      </c>
      <c r="G4" s="119" t="s">
        <v>69</v>
      </c>
      <c r="H4" s="119" t="s">
        <v>68</v>
      </c>
      <c r="I4" s="119" t="s">
        <v>66</v>
      </c>
      <c r="J4" s="119" t="s">
        <v>69</v>
      </c>
      <c r="K4" s="120" t="s">
        <v>68</v>
      </c>
      <c r="L4" s="119" t="s">
        <v>66</v>
      </c>
      <c r="M4" s="119" t="s">
        <v>69</v>
      </c>
      <c r="N4" s="119" t="s">
        <v>68</v>
      </c>
      <c r="O4" s="114"/>
    </row>
    <row r="5" spans="1:15" ht="15">
      <c r="A5" s="121" t="s">
        <v>70</v>
      </c>
      <c r="B5" s="122" t="s">
        <v>71</v>
      </c>
      <c r="C5" s="123">
        <v>0</v>
      </c>
      <c r="D5" s="124">
        <v>0</v>
      </c>
      <c r="E5" s="124">
        <v>0</v>
      </c>
      <c r="F5" s="124">
        <v>0</v>
      </c>
      <c r="G5" s="124">
        <v>0</v>
      </c>
      <c r="H5" s="124">
        <v>0</v>
      </c>
      <c r="I5" s="124">
        <v>130000</v>
      </c>
      <c r="J5" s="124">
        <v>198</v>
      </c>
      <c r="K5" s="125">
        <v>2145</v>
      </c>
      <c r="L5" s="126">
        <v>130000</v>
      </c>
      <c r="M5" s="19">
        <v>198</v>
      </c>
      <c r="N5" s="127">
        <v>2145</v>
      </c>
      <c r="O5" s="114"/>
    </row>
    <row r="6" spans="1:15" ht="16.5" customHeight="1">
      <c r="A6" s="128" t="s">
        <v>72</v>
      </c>
      <c r="B6" s="128"/>
      <c r="C6" s="55"/>
      <c r="D6" s="56"/>
      <c r="E6" s="56"/>
      <c r="F6" s="56"/>
      <c r="G6" s="56"/>
      <c r="H6" s="56"/>
      <c r="I6" s="56">
        <v>130000</v>
      </c>
      <c r="J6" s="56">
        <v>198</v>
      </c>
      <c r="K6" s="57">
        <v>2145</v>
      </c>
      <c r="L6" s="129">
        <v>130000</v>
      </c>
      <c r="M6" s="56">
        <v>198</v>
      </c>
      <c r="N6" s="59">
        <v>2145</v>
      </c>
      <c r="O6" s="114"/>
    </row>
    <row r="7" spans="1:15" ht="15">
      <c r="A7" s="130" t="s">
        <v>73</v>
      </c>
      <c r="B7" s="131" t="s">
        <v>74</v>
      </c>
      <c r="C7" s="123">
        <v>66732</v>
      </c>
      <c r="D7" s="124">
        <v>165.25804711382844</v>
      </c>
      <c r="E7" s="124">
        <v>919</v>
      </c>
      <c r="F7" s="124">
        <v>13000</v>
      </c>
      <c r="G7" s="124">
        <v>204.00000000000003</v>
      </c>
      <c r="H7" s="124">
        <v>221</v>
      </c>
      <c r="I7" s="124">
        <v>364201</v>
      </c>
      <c r="J7" s="124">
        <v>160.72443513334667</v>
      </c>
      <c r="K7" s="125">
        <v>4878</v>
      </c>
      <c r="L7" s="132">
        <v>446933</v>
      </c>
      <c r="M7" s="124">
        <v>161.55441643378316</v>
      </c>
      <c r="N7" s="133">
        <v>6017</v>
      </c>
      <c r="O7" s="114"/>
    </row>
    <row r="8" spans="1:15" ht="15">
      <c r="A8" s="130"/>
      <c r="B8" s="134" t="s">
        <v>75</v>
      </c>
      <c r="C8" s="29">
        <v>44000</v>
      </c>
      <c r="D8" s="30">
        <v>289.5</v>
      </c>
      <c r="E8" s="30">
        <v>1061.5</v>
      </c>
      <c r="F8" s="30"/>
      <c r="G8" s="30"/>
      <c r="H8" s="30"/>
      <c r="I8" s="30">
        <v>36000</v>
      </c>
      <c r="J8" s="30">
        <v>209.66666666666666</v>
      </c>
      <c r="K8" s="31">
        <v>629</v>
      </c>
      <c r="L8" s="135">
        <v>80000</v>
      </c>
      <c r="M8" s="30">
        <v>253.57500000000002</v>
      </c>
      <c r="N8" s="136">
        <v>1690.5</v>
      </c>
      <c r="O8" s="114"/>
    </row>
    <row r="9" spans="1:15" ht="12.75" customHeight="1">
      <c r="A9" s="130"/>
      <c r="B9" s="134" t="s">
        <v>76</v>
      </c>
      <c r="C9" s="29">
        <v>1454104</v>
      </c>
      <c r="D9" s="30">
        <v>265.1343287687813</v>
      </c>
      <c r="E9" s="30">
        <v>32127.74066666667</v>
      </c>
      <c r="F9" s="30">
        <v>95500</v>
      </c>
      <c r="G9" s="30">
        <v>276</v>
      </c>
      <c r="H9" s="30">
        <v>2196.791666666667</v>
      </c>
      <c r="I9" s="30">
        <v>3197641</v>
      </c>
      <c r="J9" s="30">
        <v>298.41729512474984</v>
      </c>
      <c r="K9" s="31">
        <v>79519.28150000001</v>
      </c>
      <c r="L9" s="135">
        <v>4747245</v>
      </c>
      <c r="M9" s="30">
        <v>287.77233237382956</v>
      </c>
      <c r="N9" s="136">
        <v>113843.81383333336</v>
      </c>
      <c r="O9" s="114"/>
    </row>
    <row r="10" spans="1:15" ht="15.75" customHeight="1">
      <c r="A10" s="128" t="s">
        <v>77</v>
      </c>
      <c r="B10" s="128"/>
      <c r="C10" s="55">
        <v>1564836</v>
      </c>
      <c r="D10" s="56"/>
      <c r="E10" s="56">
        <v>34108.240666666665</v>
      </c>
      <c r="F10" s="56">
        <v>108500</v>
      </c>
      <c r="G10" s="56"/>
      <c r="H10" s="56">
        <v>2417.791666666667</v>
      </c>
      <c r="I10" s="56">
        <v>3597842</v>
      </c>
      <c r="J10" s="56"/>
      <c r="K10" s="57">
        <v>85026.28150000001</v>
      </c>
      <c r="L10" s="129">
        <v>5274178</v>
      </c>
      <c r="M10" s="56"/>
      <c r="N10" s="59">
        <v>121551.31383333336</v>
      </c>
      <c r="O10" s="114"/>
    </row>
    <row r="11" spans="1:15" ht="15.75" customHeight="1">
      <c r="A11" s="137" t="s">
        <v>78</v>
      </c>
      <c r="B11" s="137"/>
      <c r="C11" s="138">
        <v>1564836</v>
      </c>
      <c r="D11" s="139"/>
      <c r="E11" s="139">
        <v>34108.240666666665</v>
      </c>
      <c r="F11" s="139">
        <v>108500</v>
      </c>
      <c r="G11" s="139"/>
      <c r="H11" s="139">
        <v>2417.791666666667</v>
      </c>
      <c r="I11" s="139">
        <v>3727842</v>
      </c>
      <c r="J11" s="139"/>
      <c r="K11" s="140">
        <v>87193.28150000001</v>
      </c>
      <c r="L11" s="141">
        <v>5404178</v>
      </c>
      <c r="M11" s="139"/>
      <c r="N11" s="142">
        <v>123718.31383333336</v>
      </c>
      <c r="O11" s="114"/>
    </row>
    <row r="12" spans="1:15" ht="15.75" customHeight="1">
      <c r="A12" s="143"/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14"/>
    </row>
    <row r="13" spans="1:17" ht="15.75" customHeight="1">
      <c r="A13" s="145" t="s">
        <v>79</v>
      </c>
      <c r="B13" s="146" t="s">
        <v>80</v>
      </c>
      <c r="C13" s="146"/>
      <c r="D13" s="146"/>
      <c r="E13" s="146"/>
      <c r="F13" s="146"/>
      <c r="G13" s="146"/>
      <c r="H13" s="146"/>
      <c r="I13" s="146"/>
      <c r="J13" s="146"/>
      <c r="K13" s="147" t="s">
        <v>81</v>
      </c>
      <c r="L13" s="147"/>
      <c r="M13" s="147"/>
      <c r="N13" s="147"/>
      <c r="O13" s="147"/>
      <c r="P13" s="147"/>
      <c r="Q13" s="147"/>
    </row>
    <row r="14" spans="1:17" ht="70.5" customHeight="1">
      <c r="A14" s="145"/>
      <c r="B14" s="148" t="s">
        <v>66</v>
      </c>
      <c r="C14" s="148" t="s">
        <v>69</v>
      </c>
      <c r="D14" s="148" t="s">
        <v>82</v>
      </c>
      <c r="E14" s="148" t="s">
        <v>83</v>
      </c>
      <c r="F14" s="148" t="s">
        <v>84</v>
      </c>
      <c r="G14" s="148" t="s">
        <v>85</v>
      </c>
      <c r="H14" s="148" t="s">
        <v>86</v>
      </c>
      <c r="I14" s="148" t="s">
        <v>87</v>
      </c>
      <c r="J14" s="149" t="s">
        <v>88</v>
      </c>
      <c r="K14" s="150" t="s">
        <v>66</v>
      </c>
      <c r="L14" s="151" t="s">
        <v>69</v>
      </c>
      <c r="M14" s="151" t="s">
        <v>89</v>
      </c>
      <c r="N14" s="151" t="s">
        <v>90</v>
      </c>
      <c r="O14" s="151" t="s">
        <v>91</v>
      </c>
      <c r="P14" s="151" t="s">
        <v>92</v>
      </c>
      <c r="Q14" s="152" t="s">
        <v>93</v>
      </c>
    </row>
    <row r="15" spans="1:17" ht="15">
      <c r="A15" s="153" t="s">
        <v>13</v>
      </c>
      <c r="B15" s="154">
        <v>1498104</v>
      </c>
      <c r="C15" s="155">
        <v>265.8480319123372</v>
      </c>
      <c r="D15" s="155">
        <v>33189</v>
      </c>
      <c r="E15" s="155">
        <v>1719.0791666666664</v>
      </c>
      <c r="F15" s="155">
        <v>31470.161500000006</v>
      </c>
      <c r="G15" s="156">
        <v>0.85</v>
      </c>
      <c r="H15" s="156">
        <v>0.6</v>
      </c>
      <c r="I15" s="155">
        <v>1461217.2916666663</v>
      </c>
      <c r="J15" s="157">
        <v>18882096.900000006</v>
      </c>
      <c r="K15" s="158">
        <v>69732</v>
      </c>
      <c r="L15" s="155">
        <v>160</v>
      </c>
      <c r="M15" s="159">
        <v>4.625</v>
      </c>
      <c r="N15" s="155">
        <v>152.04375</v>
      </c>
      <c r="O15" s="159">
        <v>18.5</v>
      </c>
      <c r="P15" s="155">
        <v>127.12152248887044</v>
      </c>
      <c r="Q15" s="157">
        <v>8854.679</v>
      </c>
    </row>
    <row r="16" spans="1:17" ht="15">
      <c r="A16" s="160" t="s">
        <v>94</v>
      </c>
      <c r="B16" s="154">
        <v>95500</v>
      </c>
      <c r="C16" s="155">
        <v>276.0628272251309</v>
      </c>
      <c r="D16" s="155">
        <v>2197</v>
      </c>
      <c r="E16" s="155">
        <v>1546.8458333333333</v>
      </c>
      <c r="F16" s="155">
        <v>649.9458333333333</v>
      </c>
      <c r="G16" s="156">
        <v>0.8</v>
      </c>
      <c r="H16" s="156">
        <v>0.6</v>
      </c>
      <c r="I16" s="155">
        <v>1237476.6666666667</v>
      </c>
      <c r="J16" s="157">
        <v>389967.5</v>
      </c>
      <c r="K16" s="158">
        <v>13000</v>
      </c>
      <c r="L16" s="155">
        <v>204</v>
      </c>
      <c r="M16" s="159">
        <v>11.76</v>
      </c>
      <c r="N16" s="155">
        <v>180</v>
      </c>
      <c r="O16" s="159">
        <v>17</v>
      </c>
      <c r="P16" s="155">
        <v>149.4</v>
      </c>
      <c r="Q16" s="157">
        <v>1942.2</v>
      </c>
    </row>
    <row r="17" spans="1:17" ht="15.75">
      <c r="A17" s="161" t="s">
        <v>95</v>
      </c>
      <c r="B17" s="162">
        <v>3233641</v>
      </c>
      <c r="C17" s="163">
        <v>297.4281931729589</v>
      </c>
      <c r="D17" s="163">
        <v>80148</v>
      </c>
      <c r="E17" s="155">
        <v>60149.56602666667</v>
      </c>
      <c r="F17" s="163">
        <v>19998.715473333334</v>
      </c>
      <c r="G17" s="164">
        <v>0.7</v>
      </c>
      <c r="H17" s="164">
        <v>0.6</v>
      </c>
      <c r="I17" s="163">
        <v>42104696.218666665</v>
      </c>
      <c r="J17" s="165">
        <v>11999229.284</v>
      </c>
      <c r="K17" s="166">
        <v>364201</v>
      </c>
      <c r="L17" s="163">
        <v>160</v>
      </c>
      <c r="M17" s="167">
        <v>4.390909090909091</v>
      </c>
      <c r="N17" s="163">
        <v>154.48962298401193</v>
      </c>
      <c r="O17" s="168">
        <v>15.5875</v>
      </c>
      <c r="P17" s="163">
        <v>130.206833629674</v>
      </c>
      <c r="Q17" s="165">
        <v>47650.059</v>
      </c>
    </row>
    <row r="18" spans="1:17" ht="16.5">
      <c r="A18" s="169" t="s">
        <v>96</v>
      </c>
      <c r="B18" s="170">
        <v>4827245</v>
      </c>
      <c r="C18" s="171">
        <v>287.2048135116407</v>
      </c>
      <c r="D18" s="171">
        <v>115534</v>
      </c>
      <c r="E18" s="171">
        <v>63415.49102666667</v>
      </c>
      <c r="F18" s="171">
        <v>52118.82280666668</v>
      </c>
      <c r="G18" s="172">
        <v>0.7065054524005792</v>
      </c>
      <c r="H18" s="172">
        <v>0.6</v>
      </c>
      <c r="I18" s="171">
        <v>44803390.177</v>
      </c>
      <c r="J18" s="173">
        <v>31271293.684000008</v>
      </c>
      <c r="K18" s="174">
        <v>446933</v>
      </c>
      <c r="L18" s="175">
        <v>162</v>
      </c>
      <c r="M18" s="176">
        <v>4.91</v>
      </c>
      <c r="N18" s="175">
        <v>155.23852227353294</v>
      </c>
      <c r="O18" s="176">
        <v>16.20952380952381</v>
      </c>
      <c r="P18" s="175">
        <v>130.53311562048881</v>
      </c>
      <c r="Q18" s="177">
        <v>58446.938</v>
      </c>
    </row>
    <row r="19" ht="13.5"/>
    <row r="20" spans="1:3" ht="12.75">
      <c r="A20" s="178" t="s">
        <v>97</v>
      </c>
      <c r="B20" s="179"/>
      <c r="C20" s="180"/>
    </row>
    <row r="21" spans="1:3" ht="12.75">
      <c r="A21" s="181" t="s">
        <v>98</v>
      </c>
      <c r="B21" s="182"/>
      <c r="C21" s="183"/>
    </row>
    <row r="22" spans="1:3" ht="12.75">
      <c r="A22" s="181" t="s">
        <v>99</v>
      </c>
      <c r="B22" s="182"/>
      <c r="C22" s="183"/>
    </row>
    <row r="23" spans="1:3" ht="12.75">
      <c r="A23" s="181" t="s">
        <v>100</v>
      </c>
      <c r="B23" s="182"/>
      <c r="C23" s="183"/>
    </row>
    <row r="24" spans="1:3" ht="12.75">
      <c r="A24" s="181" t="s">
        <v>101</v>
      </c>
      <c r="B24" s="182"/>
      <c r="C24" s="183"/>
    </row>
    <row r="25" spans="1:3" ht="12.75">
      <c r="A25" s="181" t="s">
        <v>102</v>
      </c>
      <c r="B25" s="182"/>
      <c r="C25" s="183"/>
    </row>
    <row r="26" spans="1:3" ht="13.5">
      <c r="A26" s="184" t="s">
        <v>103</v>
      </c>
      <c r="B26" s="185"/>
      <c r="C26" s="186"/>
    </row>
  </sheetData>
  <sheetProtection selectLockedCells="1" selectUnlockedCells="1"/>
  <mergeCells count="15">
    <mergeCell ref="A1:B2"/>
    <mergeCell ref="C1:N2"/>
    <mergeCell ref="A3:A4"/>
    <mergeCell ref="B3:B4"/>
    <mergeCell ref="C3:E3"/>
    <mergeCell ref="F3:H3"/>
    <mergeCell ref="I3:K3"/>
    <mergeCell ref="L3:N3"/>
    <mergeCell ref="A6:B6"/>
    <mergeCell ref="A7:A9"/>
    <mergeCell ref="A10:B10"/>
    <mergeCell ref="A11:B11"/>
    <mergeCell ref="A13:A14"/>
    <mergeCell ref="B13:J13"/>
    <mergeCell ref="K13:Q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10.28125" defaultRowHeight="15"/>
  <cols>
    <col min="1" max="1" width="18.421875" style="0" customWidth="1"/>
    <col min="2" max="2" width="19.8515625" style="0" customWidth="1"/>
    <col min="3" max="3" width="14.28125" style="0" customWidth="1"/>
    <col min="4" max="4" width="14.8515625" style="0" customWidth="1"/>
    <col min="5" max="5" width="14.00390625" style="0" customWidth="1"/>
    <col min="6" max="6" width="15.8515625" style="0" customWidth="1"/>
    <col min="7" max="16384" width="11.00390625" style="0" customWidth="1"/>
  </cols>
  <sheetData>
    <row r="1" spans="1:5" ht="18.75">
      <c r="A1" s="187">
        <v>2013</v>
      </c>
      <c r="B1" s="187"/>
      <c r="C1" s="187" t="s">
        <v>104</v>
      </c>
      <c r="D1" s="187"/>
      <c r="E1" s="187"/>
    </row>
    <row r="2" spans="1:5" ht="48">
      <c r="A2" s="188" t="s">
        <v>79</v>
      </c>
      <c r="B2" s="189" t="s">
        <v>105</v>
      </c>
      <c r="C2" s="190" t="s">
        <v>106</v>
      </c>
      <c r="D2" s="190" t="s">
        <v>107</v>
      </c>
      <c r="E2" s="190" t="s">
        <v>108</v>
      </c>
    </row>
    <row r="3" spans="1:5" ht="15" customHeight="1">
      <c r="A3" s="191" t="s">
        <v>109</v>
      </c>
      <c r="B3" s="192" t="s">
        <v>110</v>
      </c>
      <c r="C3" s="193">
        <v>9276</v>
      </c>
      <c r="D3" s="193">
        <f aca="true" t="shared" si="0" ref="D3:D6">C3*0.65</f>
        <v>6029.400000000001</v>
      </c>
      <c r="E3" s="194">
        <v>84685152.33248544</v>
      </c>
    </row>
    <row r="4" spans="1:5" ht="15.75">
      <c r="A4" s="195" t="s">
        <v>111</v>
      </c>
      <c r="B4" s="192"/>
      <c r="C4" s="196">
        <v>340</v>
      </c>
      <c r="D4" s="196">
        <f t="shared" si="0"/>
        <v>221</v>
      </c>
      <c r="E4" s="197">
        <v>2213699.9417475727</v>
      </c>
    </row>
    <row r="5" spans="1:5" ht="15.75">
      <c r="A5" s="195" t="s">
        <v>112</v>
      </c>
      <c r="B5" s="192"/>
      <c r="C5" s="196">
        <v>4400</v>
      </c>
      <c r="D5" s="196">
        <f t="shared" si="0"/>
        <v>2860</v>
      </c>
      <c r="E5" s="197">
        <v>36511987.37864078</v>
      </c>
    </row>
    <row r="6" spans="1:5" ht="16.5">
      <c r="A6" s="198" t="s">
        <v>18</v>
      </c>
      <c r="B6" s="192"/>
      <c r="C6" s="199">
        <v>14016</v>
      </c>
      <c r="D6" s="199">
        <f t="shared" si="0"/>
        <v>9110.4</v>
      </c>
      <c r="E6" s="200">
        <v>123410839.65287378</v>
      </c>
    </row>
    <row r="7" spans="1:6" ht="15.75" customHeight="1">
      <c r="A7" s="191" t="s">
        <v>109</v>
      </c>
      <c r="B7" s="192" t="s">
        <v>113</v>
      </c>
      <c r="C7" s="193">
        <v>1116</v>
      </c>
      <c r="D7" s="193">
        <v>841.16</v>
      </c>
      <c r="E7" s="194">
        <v>454226.4</v>
      </c>
      <c r="F7" s="201"/>
    </row>
    <row r="8" spans="1:6" ht="15.75">
      <c r="A8" s="195" t="s">
        <v>111</v>
      </c>
      <c r="B8" s="192"/>
      <c r="C8" s="196">
        <v>4251</v>
      </c>
      <c r="D8" s="196">
        <v>3863.02</v>
      </c>
      <c r="E8" s="197">
        <v>2503236.96</v>
      </c>
      <c r="F8" s="201"/>
    </row>
    <row r="9" spans="1:6" ht="15.75">
      <c r="A9" s="195" t="s">
        <v>112</v>
      </c>
      <c r="B9" s="192"/>
      <c r="C9" s="196">
        <v>596</v>
      </c>
      <c r="D9" s="196">
        <v>476</v>
      </c>
      <c r="E9" s="197">
        <v>291312</v>
      </c>
      <c r="F9" s="201"/>
    </row>
    <row r="10" spans="1:6" ht="16.5">
      <c r="A10" s="198" t="s">
        <v>18</v>
      </c>
      <c r="B10" s="192"/>
      <c r="C10" s="199">
        <v>5963</v>
      </c>
      <c r="D10" s="199">
        <v>5180.18</v>
      </c>
      <c r="E10" s="200">
        <v>3248775.36</v>
      </c>
      <c r="F10" s="201"/>
    </row>
    <row r="11" spans="1:6" ht="15.75" customHeight="1">
      <c r="A11" s="191" t="s">
        <v>109</v>
      </c>
      <c r="B11" s="192" t="s">
        <v>114</v>
      </c>
      <c r="C11" s="193">
        <v>2103</v>
      </c>
      <c r="D11" s="193">
        <v>1198.71</v>
      </c>
      <c r="E11" s="194">
        <v>690456.96</v>
      </c>
      <c r="F11" s="201"/>
    </row>
    <row r="12" spans="1:6" ht="15.75">
      <c r="A12" s="195" t="s">
        <v>111</v>
      </c>
      <c r="B12" s="192"/>
      <c r="C12" s="196">
        <v>770</v>
      </c>
      <c r="D12" s="196">
        <v>577.5</v>
      </c>
      <c r="E12" s="197">
        <v>450727.2</v>
      </c>
      <c r="F12" s="201"/>
    </row>
    <row r="13" spans="1:6" ht="15.75">
      <c r="A13" s="195" t="s">
        <v>112</v>
      </c>
      <c r="B13" s="192"/>
      <c r="C13" s="196">
        <v>1793</v>
      </c>
      <c r="D13" s="196">
        <v>1022.01</v>
      </c>
      <c r="E13" s="197">
        <v>625470.12</v>
      </c>
      <c r="F13" s="201"/>
    </row>
    <row r="14" spans="1:6" ht="16.5">
      <c r="A14" s="198" t="s">
        <v>18</v>
      </c>
      <c r="B14" s="192"/>
      <c r="C14" s="199">
        <v>4666</v>
      </c>
      <c r="D14" s="199">
        <v>2798.22</v>
      </c>
      <c r="E14" s="200">
        <v>1766654.2799999998</v>
      </c>
      <c r="F14" s="201"/>
    </row>
  </sheetData>
  <sheetProtection selectLockedCells="1" selectUnlockedCells="1"/>
  <mergeCells count="5">
    <mergeCell ref="A1:B1"/>
    <mergeCell ref="C1:E1"/>
    <mergeCell ref="B3:B6"/>
    <mergeCell ref="B7:B10"/>
    <mergeCell ref="B11:B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A1" sqref="A1"/>
    </sheetView>
  </sheetViews>
  <sheetFormatPr defaultColWidth="10.28125" defaultRowHeight="15"/>
  <cols>
    <col min="1" max="1" width="13.7109375" style="202" customWidth="1"/>
    <col min="2" max="2" width="25.28125" style="202" customWidth="1"/>
    <col min="3" max="3" width="17.00390625" style="202" customWidth="1"/>
    <col min="4" max="4" width="12.28125" style="202" customWidth="1"/>
    <col min="5" max="5" width="15.7109375" style="202" customWidth="1"/>
    <col min="6" max="6" width="14.00390625" style="202" customWidth="1"/>
    <col min="7" max="7" width="2.7109375" style="201" customWidth="1"/>
    <col min="8" max="8" width="15.140625" style="202" customWidth="1"/>
    <col min="9" max="9" width="13.140625" style="202" customWidth="1"/>
    <col min="10" max="10" width="2.7109375" style="201" customWidth="1"/>
    <col min="11" max="11" width="13.8515625" style="201" customWidth="1"/>
    <col min="12" max="12" width="17.8515625" style="202" customWidth="1"/>
    <col min="13" max="13" width="12.28125" style="202" customWidth="1"/>
    <col min="14" max="14" width="15.57421875" style="202" customWidth="1"/>
    <col min="15" max="15" width="12.8515625" style="202" customWidth="1"/>
    <col min="16" max="16" width="6.140625" style="202" customWidth="1"/>
    <col min="17" max="17" width="13.140625" style="202" customWidth="1"/>
    <col min="18" max="18" width="8.7109375" style="202" customWidth="1"/>
    <col min="19" max="19" width="12.140625" style="202" customWidth="1"/>
    <col min="20" max="244" width="11.421875" style="202" customWidth="1"/>
    <col min="245" max="245" width="19.421875" style="202" customWidth="1"/>
    <col min="246" max="246" width="14.140625" style="202" customWidth="1"/>
    <col min="247" max="247" width="11.140625" style="202" customWidth="1"/>
    <col min="248" max="248" width="8.57421875" style="202" customWidth="1"/>
    <col min="249" max="249" width="11.28125" style="202" customWidth="1"/>
    <col min="250" max="16384" width="11.421875" style="202" customWidth="1"/>
  </cols>
  <sheetData>
    <row r="1" spans="1:19" ht="51" customHeight="1">
      <c r="A1" s="203">
        <v>2013</v>
      </c>
      <c r="B1" s="203"/>
      <c r="C1" s="203" t="s">
        <v>115</v>
      </c>
      <c r="D1" s="203"/>
      <c r="E1" s="203"/>
      <c r="F1" s="203"/>
      <c r="G1" s="204"/>
      <c r="H1" s="205" t="s">
        <v>116</v>
      </c>
      <c r="I1" s="205"/>
      <c r="J1" s="204"/>
      <c r="K1" s="203" t="s">
        <v>117</v>
      </c>
      <c r="L1" s="203"/>
      <c r="M1" s="203"/>
      <c r="N1" s="203"/>
      <c r="O1" s="203"/>
      <c r="P1" s="203"/>
      <c r="Q1" s="203"/>
      <c r="R1" s="203"/>
      <c r="S1" s="203"/>
    </row>
    <row r="2" spans="1:19" ht="47.25" customHeight="1">
      <c r="A2" s="206" t="s">
        <v>79</v>
      </c>
      <c r="B2" s="207" t="s">
        <v>118</v>
      </c>
      <c r="C2" s="208" t="s">
        <v>119</v>
      </c>
      <c r="D2" s="209" t="s">
        <v>120</v>
      </c>
      <c r="E2" s="210" t="s">
        <v>121</v>
      </c>
      <c r="F2" s="211" t="s">
        <v>122</v>
      </c>
      <c r="G2" s="212"/>
      <c r="H2" s="213" t="s">
        <v>123</v>
      </c>
      <c r="I2" s="214" t="s">
        <v>124</v>
      </c>
      <c r="J2" s="212"/>
      <c r="K2" s="215" t="s">
        <v>125</v>
      </c>
      <c r="L2" s="216" t="s">
        <v>126</v>
      </c>
      <c r="M2" s="216" t="s">
        <v>127</v>
      </c>
      <c r="N2" s="216" t="s">
        <v>128</v>
      </c>
      <c r="O2" s="216" t="s">
        <v>129</v>
      </c>
      <c r="P2" s="216" t="s">
        <v>130</v>
      </c>
      <c r="Q2" s="216" t="s">
        <v>131</v>
      </c>
      <c r="R2" s="216" t="s">
        <v>132</v>
      </c>
      <c r="S2" s="216" t="s">
        <v>133</v>
      </c>
    </row>
    <row r="3" spans="1:19" ht="15" customHeight="1">
      <c r="A3" s="217" t="s">
        <v>13</v>
      </c>
      <c r="B3" s="218" t="s">
        <v>134</v>
      </c>
      <c r="C3" s="219">
        <v>280</v>
      </c>
      <c r="D3" s="220">
        <v>5401</v>
      </c>
      <c r="E3" s="221" t="s">
        <v>135</v>
      </c>
      <c r="F3" s="222"/>
      <c r="G3" s="223"/>
      <c r="H3" s="224" t="s">
        <v>135</v>
      </c>
      <c r="I3" s="225"/>
      <c r="J3" s="223"/>
      <c r="K3" s="226" t="s">
        <v>136</v>
      </c>
      <c r="L3" s="227" t="s">
        <v>137</v>
      </c>
      <c r="M3" s="228">
        <v>0.89</v>
      </c>
      <c r="N3" s="229">
        <f>F4*M3</f>
        <v>15472.4631</v>
      </c>
      <c r="O3" s="230"/>
      <c r="P3" s="230"/>
      <c r="Q3" s="230"/>
      <c r="R3" s="231">
        <v>5.5</v>
      </c>
      <c r="S3" s="232">
        <f aca="true" t="shared" si="0" ref="S3:S4">N3*R3</f>
        <v>85098.54705000001</v>
      </c>
    </row>
    <row r="4" spans="1:19" ht="16.5">
      <c r="A4" s="217"/>
      <c r="B4" s="233" t="s">
        <v>138</v>
      </c>
      <c r="C4" s="229">
        <v>33</v>
      </c>
      <c r="D4" s="234">
        <v>3593</v>
      </c>
      <c r="E4" s="235">
        <v>4.838516559977735</v>
      </c>
      <c r="F4" s="236">
        <v>17384.79</v>
      </c>
      <c r="G4" s="223"/>
      <c r="H4" s="237">
        <v>0.4140336704870557</v>
      </c>
      <c r="I4" s="238">
        <v>2168.2943323407108</v>
      </c>
      <c r="J4" s="223"/>
      <c r="K4" s="226"/>
      <c r="L4" s="239" t="s">
        <v>139</v>
      </c>
      <c r="M4" s="240">
        <v>0.43</v>
      </c>
      <c r="N4" s="241">
        <f>(F5+F6)*M4</f>
        <v>62947.34309999999</v>
      </c>
      <c r="O4" s="230"/>
      <c r="P4" s="230"/>
      <c r="Q4" s="230"/>
      <c r="R4" s="242">
        <v>5.5</v>
      </c>
      <c r="S4" s="243">
        <f t="shared" si="0"/>
        <v>346210.38704999996</v>
      </c>
    </row>
    <row r="5" spans="1:19" ht="16.5">
      <c r="A5" s="217"/>
      <c r="B5" s="233" t="s">
        <v>140</v>
      </c>
      <c r="C5" s="229">
        <v>27</v>
      </c>
      <c r="D5" s="234">
        <v>6187</v>
      </c>
      <c r="E5" s="235">
        <v>6.205013738483918</v>
      </c>
      <c r="F5" s="236">
        <v>38390.42</v>
      </c>
      <c r="G5" s="223"/>
      <c r="H5" s="237">
        <v>1.0261249733854816</v>
      </c>
      <c r="I5" s="238">
        <v>6213.186713849091</v>
      </c>
      <c r="J5" s="223"/>
      <c r="K5" s="244" t="s">
        <v>141</v>
      </c>
      <c r="L5" s="245"/>
      <c r="M5" s="245"/>
      <c r="N5" s="246">
        <f>SUM(N3:N4)</f>
        <v>78419.80619999999</v>
      </c>
      <c r="O5" s="245"/>
      <c r="P5" s="245"/>
      <c r="Q5" s="246"/>
      <c r="R5" s="247"/>
      <c r="S5" s="248">
        <f>SUM(S3:S4)</f>
        <v>431308.93409999995</v>
      </c>
    </row>
    <row r="6" spans="1:19" ht="18.75" customHeight="1">
      <c r="A6" s="217"/>
      <c r="B6" s="249" t="s">
        <v>142</v>
      </c>
      <c r="C6" s="229">
        <v>25</v>
      </c>
      <c r="D6" s="234">
        <v>12844</v>
      </c>
      <c r="E6" s="235">
        <v>8.408498131423233</v>
      </c>
      <c r="F6" s="236">
        <v>107998.75</v>
      </c>
      <c r="G6" s="223"/>
      <c r="H6" s="237">
        <v>2.009642119236538</v>
      </c>
      <c r="I6" s="238">
        <v>29614.086269069623</v>
      </c>
      <c r="J6" s="223"/>
      <c r="K6" s="250" t="s">
        <v>143</v>
      </c>
      <c r="L6" s="251" t="s">
        <v>144</v>
      </c>
      <c r="M6" s="252">
        <v>0.11</v>
      </c>
      <c r="N6" s="253">
        <f>F4*M6</f>
        <v>1912.3269</v>
      </c>
      <c r="O6" s="254" t="s">
        <v>145</v>
      </c>
      <c r="P6" s="255">
        <v>0.37</v>
      </c>
      <c r="Q6" s="256">
        <f>N6*P6</f>
        <v>707.560953</v>
      </c>
      <c r="R6" s="257">
        <v>4</v>
      </c>
      <c r="S6" s="258">
        <f aca="true" t="shared" si="1" ref="S6:S9">Q6*R6</f>
        <v>2830.243812</v>
      </c>
    </row>
    <row r="7" spans="1:19" ht="16.5">
      <c r="A7" s="259" t="s">
        <v>146</v>
      </c>
      <c r="B7" s="259"/>
      <c r="C7" s="260">
        <v>365</v>
      </c>
      <c r="D7" s="260">
        <v>28025</v>
      </c>
      <c r="E7" s="261">
        <v>7.23894801980198</v>
      </c>
      <c r="F7" s="262">
        <v>163773.96</v>
      </c>
      <c r="G7" s="223"/>
      <c r="H7" s="263">
        <v>1.2185096310454564</v>
      </c>
      <c r="I7" s="264">
        <v>37995.567315259425</v>
      </c>
      <c r="J7" s="223"/>
      <c r="K7" s="250"/>
      <c r="L7" s="251"/>
      <c r="M7" s="252"/>
      <c r="N7" s="253"/>
      <c r="O7" s="265" t="s">
        <v>147</v>
      </c>
      <c r="P7" s="266">
        <v>0.63</v>
      </c>
      <c r="Q7" s="267">
        <f>N6*P7</f>
        <v>1204.765947</v>
      </c>
      <c r="R7" s="231">
        <v>3.15</v>
      </c>
      <c r="S7" s="268">
        <f t="shared" si="1"/>
        <v>3795.0127330500004</v>
      </c>
    </row>
    <row r="8" spans="1:19" ht="15.75">
      <c r="A8" s="269"/>
      <c r="B8" s="269"/>
      <c r="C8" s="269"/>
      <c r="D8" s="269"/>
      <c r="E8" s="269"/>
      <c r="F8" s="269"/>
      <c r="G8" s="223"/>
      <c r="H8" s="270"/>
      <c r="I8" s="270"/>
      <c r="J8" s="223"/>
      <c r="K8" s="250"/>
      <c r="L8" s="239" t="s">
        <v>148</v>
      </c>
      <c r="M8" s="271">
        <v>0.57</v>
      </c>
      <c r="N8" s="272">
        <f>(F5+F6)*M8</f>
        <v>83441.82689999999</v>
      </c>
      <c r="O8" s="254" t="s">
        <v>145</v>
      </c>
      <c r="P8" s="266">
        <v>0.28</v>
      </c>
      <c r="Q8" s="267">
        <f>N8*P8</f>
        <v>23363.711531999998</v>
      </c>
      <c r="R8" s="231">
        <v>4</v>
      </c>
      <c r="S8" s="268">
        <f t="shared" si="1"/>
        <v>93454.84612799999</v>
      </c>
    </row>
    <row r="9" spans="1:19" ht="16.5">
      <c r="A9" s="269"/>
      <c r="B9" s="269"/>
      <c r="C9" s="269"/>
      <c r="D9" s="269"/>
      <c r="E9" s="269"/>
      <c r="F9" s="269"/>
      <c r="G9" s="223"/>
      <c r="H9" s="270"/>
      <c r="I9" s="270"/>
      <c r="J9" s="223"/>
      <c r="K9" s="250"/>
      <c r="L9" s="239"/>
      <c r="M9" s="271"/>
      <c r="N9" s="272"/>
      <c r="O9" s="265" t="s">
        <v>147</v>
      </c>
      <c r="P9" s="273">
        <v>0.72</v>
      </c>
      <c r="Q9" s="267">
        <f>N8*P9</f>
        <v>60078.115367999984</v>
      </c>
      <c r="R9" s="242">
        <v>3.15</v>
      </c>
      <c r="S9" s="243">
        <f t="shared" si="1"/>
        <v>189246.06340919994</v>
      </c>
    </row>
    <row r="10" spans="1:19" ht="16.5">
      <c r="A10" s="269"/>
      <c r="B10" s="269"/>
      <c r="C10" s="269"/>
      <c r="D10" s="269"/>
      <c r="E10" s="269"/>
      <c r="F10" s="269"/>
      <c r="G10" s="223"/>
      <c r="H10" s="270"/>
      <c r="I10" s="270"/>
      <c r="J10" s="223"/>
      <c r="K10" s="244" t="s">
        <v>149</v>
      </c>
      <c r="L10" s="245"/>
      <c r="M10" s="245"/>
      <c r="N10" s="246">
        <f>SUM(N6:N9)</f>
        <v>85354.15379999999</v>
      </c>
      <c r="O10" s="245"/>
      <c r="P10" s="245"/>
      <c r="Q10" s="274">
        <f>SUM(Q6:Q9)</f>
        <v>85354.15379999997</v>
      </c>
      <c r="R10" s="245"/>
      <c r="S10" s="248">
        <f>SUM(S6:S9)</f>
        <v>289326.1660822499</v>
      </c>
    </row>
    <row r="11" spans="1:19" ht="16.5">
      <c r="A11" s="269"/>
      <c r="B11" s="269"/>
      <c r="C11" s="269"/>
      <c r="D11" s="269"/>
      <c r="E11" s="269"/>
      <c r="F11" s="269"/>
      <c r="G11" s="223"/>
      <c r="H11" s="270"/>
      <c r="I11" s="270"/>
      <c r="J11" s="223"/>
      <c r="K11" s="244" t="s">
        <v>150</v>
      </c>
      <c r="L11" s="245"/>
      <c r="M11" s="245"/>
      <c r="N11" s="246">
        <f>N5+N10</f>
        <v>163773.95999999996</v>
      </c>
      <c r="O11" s="245"/>
      <c r="P11" s="245"/>
      <c r="Q11" s="246"/>
      <c r="R11" s="245"/>
      <c r="S11" s="248">
        <f>S5+S10</f>
        <v>720635.1001822499</v>
      </c>
    </row>
    <row r="12" spans="1:19" ht="15.75">
      <c r="A12" s="217" t="s">
        <v>14</v>
      </c>
      <c r="B12" s="218" t="s">
        <v>134</v>
      </c>
      <c r="C12" s="219">
        <v>281</v>
      </c>
      <c r="D12" s="220">
        <v>5607</v>
      </c>
      <c r="E12" s="221" t="s">
        <v>135</v>
      </c>
      <c r="F12" s="222"/>
      <c r="G12" s="223"/>
      <c r="H12" s="224" t="s">
        <v>135</v>
      </c>
      <c r="I12" s="225"/>
      <c r="J12" s="223"/>
      <c r="K12" s="226" t="s">
        <v>136</v>
      </c>
      <c r="L12" s="251" t="s">
        <v>137</v>
      </c>
      <c r="M12" s="275">
        <v>0.76</v>
      </c>
      <c r="N12" s="276">
        <f>F13*M12</f>
        <v>16123.491199999999</v>
      </c>
      <c r="O12" s="230"/>
      <c r="P12" s="230"/>
      <c r="Q12" s="230"/>
      <c r="R12" s="257">
        <v>5.5</v>
      </c>
      <c r="S12" s="258">
        <f aca="true" t="shared" si="2" ref="S12:S13">N12*R12</f>
        <v>88679.20159999999</v>
      </c>
    </row>
    <row r="13" spans="1:19" ht="16.5">
      <c r="A13" s="217"/>
      <c r="B13" s="233" t="s">
        <v>138</v>
      </c>
      <c r="C13" s="229">
        <v>39</v>
      </c>
      <c r="D13" s="234">
        <v>4072</v>
      </c>
      <c r="E13" s="235">
        <v>5.21</v>
      </c>
      <c r="F13" s="236">
        <v>21215.12</v>
      </c>
      <c r="G13" s="223"/>
      <c r="H13" s="237">
        <v>0.5592950145416137</v>
      </c>
      <c r="I13" s="238">
        <v>3038.0905189900454</v>
      </c>
      <c r="J13" s="223"/>
      <c r="K13" s="226"/>
      <c r="L13" s="239" t="s">
        <v>139</v>
      </c>
      <c r="M13" s="240">
        <v>0.32</v>
      </c>
      <c r="N13" s="241">
        <f>(F14+F15)*M13</f>
        <v>58767.92</v>
      </c>
      <c r="O13" s="230"/>
      <c r="P13" s="230"/>
      <c r="Q13" s="230"/>
      <c r="R13" s="242">
        <v>5.5</v>
      </c>
      <c r="S13" s="243">
        <f t="shared" si="2"/>
        <v>323223.56</v>
      </c>
    </row>
    <row r="14" spans="1:19" ht="16.5">
      <c r="A14" s="217"/>
      <c r="B14" s="233" t="s">
        <v>140</v>
      </c>
      <c r="C14" s="229">
        <v>31</v>
      </c>
      <c r="D14" s="234">
        <v>6158</v>
      </c>
      <c r="E14" s="235">
        <v>8.25</v>
      </c>
      <c r="F14" s="236">
        <v>50803.5</v>
      </c>
      <c r="G14" s="223"/>
      <c r="H14" s="237">
        <v>1.8875414152123622</v>
      </c>
      <c r="I14" s="238">
        <v>11295.047828630775</v>
      </c>
      <c r="J14" s="223"/>
      <c r="K14" s="244" t="s">
        <v>141</v>
      </c>
      <c r="L14" s="245"/>
      <c r="M14" s="245"/>
      <c r="N14" s="246">
        <f>SUM(N12:N13)</f>
        <v>74891.4112</v>
      </c>
      <c r="O14" s="245"/>
      <c r="P14" s="245"/>
      <c r="Q14" s="246"/>
      <c r="R14" s="245"/>
      <c r="S14" s="248">
        <f>SUM(S12:S13)</f>
        <v>411902.76159999997</v>
      </c>
    </row>
    <row r="15" spans="1:19" ht="15" customHeight="1">
      <c r="A15" s="217"/>
      <c r="B15" s="249" t="s">
        <v>142</v>
      </c>
      <c r="C15" s="229">
        <v>24</v>
      </c>
      <c r="D15" s="234">
        <v>12996</v>
      </c>
      <c r="E15" s="235">
        <v>10.22208756540474</v>
      </c>
      <c r="F15" s="236">
        <v>132846.25</v>
      </c>
      <c r="G15" s="223"/>
      <c r="H15" s="237">
        <v>1.9291638462759193</v>
      </c>
      <c r="I15" s="238">
        <v>27469.364007122815</v>
      </c>
      <c r="J15" s="223"/>
      <c r="K15" s="250" t="s">
        <v>143</v>
      </c>
      <c r="L15" s="251" t="s">
        <v>144</v>
      </c>
      <c r="M15" s="252">
        <v>0.24</v>
      </c>
      <c r="N15" s="253">
        <f>F13*M15</f>
        <v>5091.6287999999995</v>
      </c>
      <c r="O15" s="254" t="s">
        <v>145</v>
      </c>
      <c r="P15" s="255">
        <v>0.24</v>
      </c>
      <c r="Q15" s="267">
        <f>N15*P15</f>
        <v>1221.9909119999998</v>
      </c>
      <c r="R15" s="257">
        <v>4</v>
      </c>
      <c r="S15" s="258">
        <f aca="true" t="shared" si="3" ref="S15:S18">Q15*R15</f>
        <v>4887.963647999999</v>
      </c>
    </row>
    <row r="16" spans="1:19" ht="16.5">
      <c r="A16" s="259" t="s">
        <v>151</v>
      </c>
      <c r="B16" s="259"/>
      <c r="C16" s="260">
        <v>375</v>
      </c>
      <c r="D16" s="260">
        <v>28833</v>
      </c>
      <c r="E16" s="261">
        <v>8.820497287522604</v>
      </c>
      <c r="F16" s="262">
        <v>204864.87</v>
      </c>
      <c r="G16" s="223"/>
      <c r="H16" s="263">
        <v>1.3393086747002318</v>
      </c>
      <c r="I16" s="264">
        <v>41802.502354743636</v>
      </c>
      <c r="J16" s="223"/>
      <c r="K16" s="250"/>
      <c r="L16" s="251"/>
      <c r="M16" s="252"/>
      <c r="N16" s="253"/>
      <c r="O16" s="265" t="s">
        <v>147</v>
      </c>
      <c r="P16" s="266">
        <v>0.76</v>
      </c>
      <c r="Q16" s="267">
        <f>N15*P16</f>
        <v>3869.6378879999997</v>
      </c>
      <c r="R16" s="231">
        <v>3.15</v>
      </c>
      <c r="S16" s="268">
        <f t="shared" si="3"/>
        <v>12189.3593472</v>
      </c>
    </row>
    <row r="17" spans="1:19" ht="15.75">
      <c r="A17" s="270"/>
      <c r="B17" s="270"/>
      <c r="C17" s="270"/>
      <c r="D17" s="270"/>
      <c r="E17" s="270"/>
      <c r="F17" s="270"/>
      <c r="G17" s="223"/>
      <c r="H17" s="270"/>
      <c r="I17" s="270"/>
      <c r="J17" s="223"/>
      <c r="K17" s="250"/>
      <c r="L17" s="239" t="s">
        <v>148</v>
      </c>
      <c r="M17" s="271">
        <v>0.68</v>
      </c>
      <c r="N17" s="272">
        <f>(F14+F15)*M17</f>
        <v>124881.83</v>
      </c>
      <c r="O17" s="254" t="s">
        <v>145</v>
      </c>
      <c r="P17" s="266">
        <v>0.5</v>
      </c>
      <c r="Q17" s="267">
        <f>N17*P17</f>
        <v>62440.915</v>
      </c>
      <c r="R17" s="231">
        <v>4</v>
      </c>
      <c r="S17" s="268">
        <f t="shared" si="3"/>
        <v>249763.66</v>
      </c>
    </row>
    <row r="18" spans="1:19" ht="16.5">
      <c r="A18" s="270"/>
      <c r="B18" s="270"/>
      <c r="C18" s="270"/>
      <c r="D18" s="270"/>
      <c r="E18" s="270"/>
      <c r="F18" s="270"/>
      <c r="G18" s="223"/>
      <c r="H18" s="270"/>
      <c r="I18" s="270"/>
      <c r="J18" s="223"/>
      <c r="K18" s="250"/>
      <c r="L18" s="239"/>
      <c r="M18" s="271"/>
      <c r="N18" s="272"/>
      <c r="O18" s="265" t="s">
        <v>147</v>
      </c>
      <c r="P18" s="273">
        <v>0.5</v>
      </c>
      <c r="Q18" s="267">
        <f>N17*P18</f>
        <v>62440.915</v>
      </c>
      <c r="R18" s="242">
        <v>3.15</v>
      </c>
      <c r="S18" s="243">
        <f t="shared" si="3"/>
        <v>196688.88225</v>
      </c>
    </row>
    <row r="19" spans="1:19" ht="16.5">
      <c r="A19" s="270"/>
      <c r="B19" s="270"/>
      <c r="C19" s="270"/>
      <c r="D19" s="270"/>
      <c r="E19" s="270"/>
      <c r="F19" s="270"/>
      <c r="G19" s="223"/>
      <c r="H19" s="270"/>
      <c r="I19" s="270"/>
      <c r="J19" s="223"/>
      <c r="K19" s="244" t="s">
        <v>149</v>
      </c>
      <c r="L19" s="245"/>
      <c r="M19" s="245"/>
      <c r="N19" s="246">
        <f>SUM(N15:N18)</f>
        <v>129973.45880000001</v>
      </c>
      <c r="O19" s="245"/>
      <c r="P19" s="245"/>
      <c r="Q19" s="246">
        <f>SUM(Q15:Q18)</f>
        <v>129973.45880000001</v>
      </c>
      <c r="R19" s="245"/>
      <c r="S19" s="248">
        <f>SUM(S15:S18)</f>
        <v>463529.86524519994</v>
      </c>
    </row>
    <row r="20" spans="1:19" ht="18" customHeight="1">
      <c r="A20" s="270"/>
      <c r="B20" s="270"/>
      <c r="C20" s="270"/>
      <c r="D20" s="270"/>
      <c r="E20" s="270"/>
      <c r="F20" s="270"/>
      <c r="G20" s="223"/>
      <c r="H20" s="270"/>
      <c r="I20" s="270"/>
      <c r="J20" s="223"/>
      <c r="K20" s="277" t="s">
        <v>152</v>
      </c>
      <c r="L20" s="278"/>
      <c r="M20" s="278"/>
      <c r="N20" s="274">
        <f>N14+N19</f>
        <v>204864.87</v>
      </c>
      <c r="O20" s="278"/>
      <c r="P20" s="278"/>
      <c r="Q20" s="274"/>
      <c r="R20" s="278"/>
      <c r="S20" s="279">
        <f>S14+S19</f>
        <v>875432.6268451998</v>
      </c>
    </row>
    <row r="21" spans="1:19" ht="15.75">
      <c r="A21" s="217" t="s">
        <v>15</v>
      </c>
      <c r="B21" s="218" t="s">
        <v>134</v>
      </c>
      <c r="C21" s="219">
        <v>328</v>
      </c>
      <c r="D21" s="220">
        <v>6904</v>
      </c>
      <c r="E21" s="221" t="s">
        <v>135</v>
      </c>
      <c r="F21" s="222"/>
      <c r="G21" s="223"/>
      <c r="H21" s="224" t="s">
        <v>135</v>
      </c>
      <c r="I21" s="225"/>
      <c r="J21" s="223"/>
      <c r="K21" s="226" t="s">
        <v>136</v>
      </c>
      <c r="L21" s="227" t="s">
        <v>137</v>
      </c>
      <c r="M21" s="228">
        <v>0.81</v>
      </c>
      <c r="N21" s="229">
        <f>F22*M21</f>
        <v>33123.7188</v>
      </c>
      <c r="O21" s="230"/>
      <c r="P21" s="230"/>
      <c r="Q21" s="230"/>
      <c r="R21" s="231">
        <v>5.5</v>
      </c>
      <c r="S21" s="268">
        <f aca="true" t="shared" si="4" ref="S21:S22">N21*R21</f>
        <v>182180.4534</v>
      </c>
    </row>
    <row r="22" spans="1:19" ht="16.5">
      <c r="A22" s="217"/>
      <c r="B22" s="233" t="s">
        <v>138</v>
      </c>
      <c r="C22" s="229">
        <v>54</v>
      </c>
      <c r="D22" s="234">
        <v>5723</v>
      </c>
      <c r="E22" s="235">
        <v>7.145462170190459</v>
      </c>
      <c r="F22" s="236">
        <v>40893.479999999996</v>
      </c>
      <c r="G22" s="223"/>
      <c r="H22" s="237">
        <v>0.8919834320677398</v>
      </c>
      <c r="I22" s="238">
        <v>6812.9694541333965</v>
      </c>
      <c r="J22" s="223"/>
      <c r="K22" s="226"/>
      <c r="L22" s="239" t="s">
        <v>139</v>
      </c>
      <c r="M22" s="240">
        <v>0.5</v>
      </c>
      <c r="N22" s="241">
        <f>(F23+F24)*M22</f>
        <v>177552.87</v>
      </c>
      <c r="O22" s="230"/>
      <c r="P22" s="230"/>
      <c r="Q22" s="230"/>
      <c r="R22" s="242">
        <v>5.5</v>
      </c>
      <c r="S22" s="243">
        <f t="shared" si="4"/>
        <v>976540.7849999999</v>
      </c>
    </row>
    <row r="23" spans="1:19" ht="15.75" customHeight="1">
      <c r="A23" s="217"/>
      <c r="B23" s="233" t="s">
        <v>140</v>
      </c>
      <c r="C23" s="229">
        <v>51</v>
      </c>
      <c r="D23" s="234">
        <v>10806</v>
      </c>
      <c r="E23" s="235">
        <v>9.40067925226726</v>
      </c>
      <c r="F23" s="236">
        <v>101583.74</v>
      </c>
      <c r="G23" s="223"/>
      <c r="H23" s="237">
        <v>2.0054378825699586</v>
      </c>
      <c r="I23" s="238">
        <v>25511.175304172444</v>
      </c>
      <c r="J23" s="223"/>
      <c r="K23" s="277" t="s">
        <v>141</v>
      </c>
      <c r="L23" s="244"/>
      <c r="M23" s="245"/>
      <c r="N23" s="246">
        <f>SUM(N21:N22)</f>
        <v>210676.5888</v>
      </c>
      <c r="O23" s="245"/>
      <c r="P23" s="245"/>
      <c r="Q23" s="246"/>
      <c r="R23" s="245"/>
      <c r="S23" s="248">
        <f>SUM(S21:S22)</f>
        <v>1158721.2384</v>
      </c>
    </row>
    <row r="24" spans="1:19" ht="15" customHeight="1">
      <c r="A24" s="217"/>
      <c r="B24" s="249" t="s">
        <v>142</v>
      </c>
      <c r="C24" s="229">
        <v>31</v>
      </c>
      <c r="D24" s="234">
        <v>19128</v>
      </c>
      <c r="E24" s="235">
        <v>13.253973232956922</v>
      </c>
      <c r="F24" s="236">
        <v>253522</v>
      </c>
      <c r="G24" s="223"/>
      <c r="H24" s="237">
        <v>1.861834360983136</v>
      </c>
      <c r="I24" s="238">
        <v>37838.05971826027</v>
      </c>
      <c r="J24" s="223"/>
      <c r="K24" s="250" t="s">
        <v>143</v>
      </c>
      <c r="L24" s="251" t="s">
        <v>144</v>
      </c>
      <c r="M24" s="252">
        <v>0.19</v>
      </c>
      <c r="N24" s="253">
        <f>F22*M24</f>
        <v>7769.761199999999</v>
      </c>
      <c r="O24" s="254" t="s">
        <v>145</v>
      </c>
      <c r="P24" s="255">
        <v>0.64</v>
      </c>
      <c r="Q24" s="267">
        <f>N24*P24</f>
        <v>4972.6471679999995</v>
      </c>
      <c r="R24" s="257">
        <v>4</v>
      </c>
      <c r="S24" s="258">
        <f aca="true" t="shared" si="5" ref="S24:S27">Q24*R24</f>
        <v>19890.588671999998</v>
      </c>
    </row>
    <row r="25" spans="1:19" ht="16.5">
      <c r="A25" s="259" t="s">
        <v>153</v>
      </c>
      <c r="B25" s="259"/>
      <c r="C25" s="260">
        <v>464</v>
      </c>
      <c r="D25" s="260">
        <v>42561</v>
      </c>
      <c r="E25" s="261">
        <v>11.105791850127604</v>
      </c>
      <c r="F25" s="262">
        <v>395999.22</v>
      </c>
      <c r="G25" s="223"/>
      <c r="H25" s="263">
        <v>1.4839721759002984</v>
      </c>
      <c r="I25" s="264">
        <v>70162.20447656611</v>
      </c>
      <c r="J25" s="223"/>
      <c r="K25" s="250"/>
      <c r="L25" s="251"/>
      <c r="M25" s="252"/>
      <c r="N25" s="253"/>
      <c r="O25" s="265" t="s">
        <v>147</v>
      </c>
      <c r="P25" s="266">
        <v>0.36</v>
      </c>
      <c r="Q25" s="267">
        <f>N24*P25</f>
        <v>2797.1140319999995</v>
      </c>
      <c r="R25" s="231">
        <v>3.15</v>
      </c>
      <c r="S25" s="268">
        <f t="shared" si="5"/>
        <v>8810.909200799999</v>
      </c>
    </row>
    <row r="26" spans="1:19" ht="15.75">
      <c r="A26" s="270"/>
      <c r="B26" s="270"/>
      <c r="C26" s="270"/>
      <c r="D26" s="270"/>
      <c r="E26" s="270"/>
      <c r="F26" s="270"/>
      <c r="G26" s="223"/>
      <c r="H26" s="270"/>
      <c r="I26" s="270"/>
      <c r="J26" s="223"/>
      <c r="K26" s="250"/>
      <c r="L26" s="239" t="s">
        <v>148</v>
      </c>
      <c r="M26" s="271">
        <v>0.5</v>
      </c>
      <c r="N26" s="272">
        <f>(F23+F24)*M26</f>
        <v>177552.87</v>
      </c>
      <c r="O26" s="254" t="s">
        <v>145</v>
      </c>
      <c r="P26" s="266">
        <v>0.7</v>
      </c>
      <c r="Q26" s="267">
        <f>N26*P26</f>
        <v>124287.00899999999</v>
      </c>
      <c r="R26" s="231">
        <v>4</v>
      </c>
      <c r="S26" s="268">
        <f t="shared" si="5"/>
        <v>497148.03599999996</v>
      </c>
    </row>
    <row r="27" spans="1:19" ht="16.5">
      <c r="A27" s="270"/>
      <c r="B27" s="270"/>
      <c r="C27" s="270"/>
      <c r="D27" s="270"/>
      <c r="E27" s="270"/>
      <c r="F27" s="270"/>
      <c r="G27" s="223"/>
      <c r="H27" s="270"/>
      <c r="I27" s="270"/>
      <c r="J27" s="223"/>
      <c r="K27" s="250"/>
      <c r="L27" s="239"/>
      <c r="M27" s="271"/>
      <c r="N27" s="272"/>
      <c r="O27" s="265" t="s">
        <v>147</v>
      </c>
      <c r="P27" s="273">
        <v>0.3</v>
      </c>
      <c r="Q27" s="267">
        <f>N26*P27</f>
        <v>53265.861</v>
      </c>
      <c r="R27" s="242">
        <v>3.15</v>
      </c>
      <c r="S27" s="243">
        <f t="shared" si="5"/>
        <v>167787.46214999998</v>
      </c>
    </row>
    <row r="28" spans="1:19" ht="16.5">
      <c r="A28" s="270"/>
      <c r="B28" s="270"/>
      <c r="C28" s="270"/>
      <c r="D28" s="270"/>
      <c r="E28" s="270"/>
      <c r="F28" s="270"/>
      <c r="G28" s="223"/>
      <c r="H28" s="270"/>
      <c r="I28" s="270"/>
      <c r="J28" s="223"/>
      <c r="K28" s="244" t="s">
        <v>149</v>
      </c>
      <c r="L28" s="245"/>
      <c r="M28" s="245"/>
      <c r="N28" s="246">
        <f>SUM(N24:N27)</f>
        <v>185322.6312</v>
      </c>
      <c r="O28" s="245"/>
      <c r="P28" s="245"/>
      <c r="Q28" s="246">
        <f>SUM(Q24:Q27)</f>
        <v>185322.63119999997</v>
      </c>
      <c r="R28" s="245"/>
      <c r="S28" s="248">
        <f>SUM(S24:S27)</f>
        <v>693636.9960228</v>
      </c>
    </row>
    <row r="29" spans="1:19" ht="16.5">
      <c r="A29" s="270"/>
      <c r="B29" s="270"/>
      <c r="C29" s="270"/>
      <c r="D29" s="270"/>
      <c r="E29" s="270"/>
      <c r="F29" s="270"/>
      <c r="G29" s="223"/>
      <c r="H29" s="270"/>
      <c r="I29" s="270"/>
      <c r="J29" s="223"/>
      <c r="K29" s="277" t="s">
        <v>154</v>
      </c>
      <c r="L29" s="278"/>
      <c r="M29" s="278"/>
      <c r="N29" s="274">
        <f>N23+N28</f>
        <v>395999.22</v>
      </c>
      <c r="O29" s="278"/>
      <c r="P29" s="278"/>
      <c r="Q29" s="278"/>
      <c r="R29" s="278"/>
      <c r="S29" s="279">
        <f aca="true" t="shared" si="6" ref="S29:S30">S23+S28</f>
        <v>1852358.2344228</v>
      </c>
    </row>
    <row r="30" spans="1:19" ht="16.5">
      <c r="A30" s="280" t="s">
        <v>155</v>
      </c>
      <c r="B30" s="280"/>
      <c r="C30" s="281">
        <v>1204</v>
      </c>
      <c r="D30" s="281">
        <v>99419</v>
      </c>
      <c r="E30" s="282">
        <v>9.38125621112297</v>
      </c>
      <c r="F30" s="283">
        <v>764638.05</v>
      </c>
      <c r="G30" s="212"/>
      <c r="H30" s="263">
        <v>1.367327480957831</v>
      </c>
      <c r="I30" s="264">
        <v>149960.27414656917</v>
      </c>
      <c r="J30" s="223"/>
      <c r="K30" s="244" t="s">
        <v>156</v>
      </c>
      <c r="L30" s="245"/>
      <c r="M30" s="245"/>
      <c r="N30" s="246">
        <f>N11+N20+N29</f>
        <v>764638.0499999999</v>
      </c>
      <c r="O30" s="245"/>
      <c r="P30" s="245"/>
      <c r="Q30" s="245"/>
      <c r="R30" s="245"/>
      <c r="S30" s="284">
        <f t="shared" si="6"/>
        <v>1872248.8230947999</v>
      </c>
    </row>
    <row r="31" spans="1:17" ht="14.25">
      <c r="A31" s="285" t="s">
        <v>157</v>
      </c>
      <c r="B31" s="285"/>
      <c r="C31" s="285"/>
      <c r="D31" s="285"/>
      <c r="E31" s="285"/>
      <c r="F31" s="285"/>
      <c r="G31" s="285"/>
      <c r="H31" s="285"/>
      <c r="L31" s="286"/>
      <c r="M31" s="287"/>
      <c r="N31" s="287"/>
      <c r="O31" s="287"/>
      <c r="P31" s="287"/>
      <c r="Q31" s="287"/>
    </row>
    <row r="32" spans="1:17" ht="15">
      <c r="A32" s="288" t="s">
        <v>158</v>
      </c>
      <c r="B32" s="288"/>
      <c r="C32" s="288"/>
      <c r="D32" s="288"/>
      <c r="E32" s="288"/>
      <c r="F32" s="288"/>
      <c r="G32" s="288"/>
      <c r="H32" s="288"/>
      <c r="L32" s="286"/>
      <c r="M32" s="287"/>
      <c r="N32" s="287"/>
      <c r="O32" s="287"/>
      <c r="P32" s="287"/>
      <c r="Q32" s="287"/>
    </row>
    <row r="69" ht="15"/>
  </sheetData>
  <sheetProtection selectLockedCells="1" selectUnlockedCells="1"/>
  <mergeCells count="46">
    <mergeCell ref="A1:B1"/>
    <mergeCell ref="C1:F1"/>
    <mergeCell ref="H1:I1"/>
    <mergeCell ref="K1:S1"/>
    <mergeCell ref="A3:A6"/>
    <mergeCell ref="K3:K4"/>
    <mergeCell ref="O3:Q4"/>
    <mergeCell ref="K6:K9"/>
    <mergeCell ref="L6:L7"/>
    <mergeCell ref="M6:M7"/>
    <mergeCell ref="N6:N7"/>
    <mergeCell ref="A7:B7"/>
    <mergeCell ref="A8:F11"/>
    <mergeCell ref="H8:I11"/>
    <mergeCell ref="L8:L9"/>
    <mergeCell ref="M8:M9"/>
    <mergeCell ref="N8:N9"/>
    <mergeCell ref="A12:A15"/>
    <mergeCell ref="K12:K13"/>
    <mergeCell ref="O12:Q13"/>
    <mergeCell ref="K15:K18"/>
    <mergeCell ref="L15:L16"/>
    <mergeCell ref="M15:M16"/>
    <mergeCell ref="N15:N16"/>
    <mergeCell ref="A16:B16"/>
    <mergeCell ref="A17:F20"/>
    <mergeCell ref="H17:I20"/>
    <mergeCell ref="L17:L18"/>
    <mergeCell ref="M17:M18"/>
    <mergeCell ref="N17:N18"/>
    <mergeCell ref="A21:A24"/>
    <mergeCell ref="K21:K22"/>
    <mergeCell ref="O21:Q22"/>
    <mergeCell ref="K24:K27"/>
    <mergeCell ref="L24:L25"/>
    <mergeCell ref="M24:M25"/>
    <mergeCell ref="N24:N25"/>
    <mergeCell ref="A25:B25"/>
    <mergeCell ref="A26:F29"/>
    <mergeCell ref="H26:I29"/>
    <mergeCell ref="L26:L27"/>
    <mergeCell ref="M26:M27"/>
    <mergeCell ref="N26:N27"/>
    <mergeCell ref="A30:B30"/>
    <mergeCell ref="A31:H31"/>
    <mergeCell ref="A32:H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8.00390625" defaultRowHeight="15"/>
  <cols>
    <col min="1" max="2" width="13.7109375" style="4" customWidth="1"/>
    <col min="3" max="3" width="14.7109375" style="4" customWidth="1"/>
    <col min="4" max="4" width="15.140625" style="4" customWidth="1"/>
    <col min="5" max="5" width="10.28125" style="4" customWidth="1"/>
    <col min="6" max="6" width="14.421875" style="4" customWidth="1"/>
    <col min="7" max="7" width="16.57421875" style="4" customWidth="1"/>
    <col min="8" max="16384" width="9.140625" style="4" customWidth="1"/>
  </cols>
  <sheetData>
    <row r="1" spans="1:7" ht="24.75" customHeight="1">
      <c r="A1" s="289">
        <v>2013</v>
      </c>
      <c r="B1" s="289"/>
      <c r="C1" s="6" t="s">
        <v>159</v>
      </c>
      <c r="D1" s="6"/>
      <c r="E1" s="6"/>
      <c r="F1" s="6"/>
      <c r="G1" s="6"/>
    </row>
    <row r="2" spans="1:7" ht="48">
      <c r="A2" s="290" t="s">
        <v>79</v>
      </c>
      <c r="B2" s="291" t="s">
        <v>160</v>
      </c>
      <c r="C2" s="291" t="s">
        <v>161</v>
      </c>
      <c r="D2" s="291" t="s">
        <v>162</v>
      </c>
      <c r="E2" s="291" t="s">
        <v>163</v>
      </c>
      <c r="F2" s="292" t="s">
        <v>164</v>
      </c>
      <c r="G2" s="293" t="s">
        <v>165</v>
      </c>
    </row>
    <row r="3" spans="1:7" ht="15">
      <c r="A3" s="294" t="s">
        <v>13</v>
      </c>
      <c r="B3" s="295" t="s">
        <v>166</v>
      </c>
      <c r="C3" s="296">
        <v>448708.84</v>
      </c>
      <c r="D3" s="297">
        <v>1.35</v>
      </c>
      <c r="E3" s="297">
        <v>0.46</v>
      </c>
      <c r="F3" s="298">
        <v>605756.934</v>
      </c>
      <c r="G3" s="299">
        <v>278648.18964</v>
      </c>
    </row>
    <row r="4" spans="1:7" ht="15">
      <c r="A4" s="294"/>
      <c r="B4" s="300" t="s">
        <v>167</v>
      </c>
      <c r="C4" s="301">
        <v>2050</v>
      </c>
      <c r="D4" s="302">
        <v>1.25</v>
      </c>
      <c r="E4" s="302">
        <v>0.06</v>
      </c>
      <c r="F4" s="303">
        <v>2562.5</v>
      </c>
      <c r="G4" s="304">
        <v>153.75</v>
      </c>
    </row>
    <row r="5" spans="1:7" ht="15.75">
      <c r="A5" s="294"/>
      <c r="B5" s="305" t="s">
        <v>168</v>
      </c>
      <c r="C5" s="306">
        <v>450758.84</v>
      </c>
      <c r="D5" s="307">
        <v>1.349545211359582</v>
      </c>
      <c r="E5" s="307">
        <v>0.4583150299945867</v>
      </c>
      <c r="F5" s="308">
        <v>608319.434</v>
      </c>
      <c r="G5" s="309">
        <v>278801.93964</v>
      </c>
    </row>
    <row r="6" spans="1:7" ht="15">
      <c r="A6" s="310" t="s">
        <v>14</v>
      </c>
      <c r="B6" s="311" t="s">
        <v>166</v>
      </c>
      <c r="C6" s="301">
        <v>524430.66</v>
      </c>
      <c r="D6" s="302">
        <v>1.4</v>
      </c>
      <c r="E6" s="302">
        <v>0.46</v>
      </c>
      <c r="F6" s="303">
        <v>734202.924</v>
      </c>
      <c r="G6" s="304">
        <v>337733.34504</v>
      </c>
    </row>
    <row r="7" spans="1:7" ht="15">
      <c r="A7" s="310"/>
      <c r="B7" s="300" t="s">
        <v>167</v>
      </c>
      <c r="C7" s="301">
        <v>4100</v>
      </c>
      <c r="D7" s="302">
        <v>1.3</v>
      </c>
      <c r="E7" s="302">
        <v>0.06</v>
      </c>
      <c r="F7" s="303">
        <v>5330</v>
      </c>
      <c r="G7" s="304">
        <v>319.8</v>
      </c>
    </row>
    <row r="8" spans="1:7" ht="15.75">
      <c r="A8" s="310"/>
      <c r="B8" s="305" t="s">
        <v>168</v>
      </c>
      <c r="C8" s="306">
        <v>528530.66</v>
      </c>
      <c r="D8" s="307">
        <v>1.399224264492054</v>
      </c>
      <c r="E8" s="307">
        <v>0.45711709927873334</v>
      </c>
      <c r="F8" s="308">
        <v>739532.924</v>
      </c>
      <c r="G8" s="309">
        <v>338053.14504</v>
      </c>
    </row>
    <row r="9" spans="1:7" ht="15">
      <c r="A9" s="312" t="s">
        <v>15</v>
      </c>
      <c r="B9" s="311" t="s">
        <v>166</v>
      </c>
      <c r="C9" s="301">
        <v>496982.08</v>
      </c>
      <c r="D9" s="302">
        <v>1.6</v>
      </c>
      <c r="E9" s="302">
        <v>0.46</v>
      </c>
      <c r="F9" s="303">
        <v>795171.3280000001</v>
      </c>
      <c r="G9" s="304">
        <v>365778.81088000006</v>
      </c>
    </row>
    <row r="10" spans="1:7" ht="15">
      <c r="A10" s="312"/>
      <c r="B10" s="300" t="s">
        <v>167</v>
      </c>
      <c r="C10" s="301">
        <v>18200</v>
      </c>
      <c r="D10" s="302">
        <v>1.5</v>
      </c>
      <c r="E10" s="302">
        <v>0.2</v>
      </c>
      <c r="F10" s="303">
        <v>27300</v>
      </c>
      <c r="G10" s="304">
        <v>5460</v>
      </c>
    </row>
    <row r="11" spans="1:7" ht="16.5">
      <c r="A11" s="312"/>
      <c r="B11" s="305" t="s">
        <v>168</v>
      </c>
      <c r="C11" s="313">
        <v>515182.08</v>
      </c>
      <c r="D11" s="314">
        <v>1.596467268426728</v>
      </c>
      <c r="E11" s="314">
        <v>0.45136991192475945</v>
      </c>
      <c r="F11" s="315">
        <v>822471.3280000001</v>
      </c>
      <c r="G11" s="316">
        <v>371238.81088</v>
      </c>
    </row>
    <row r="12" spans="1:7" ht="15">
      <c r="A12" s="317" t="s">
        <v>16</v>
      </c>
      <c r="B12" s="295" t="s">
        <v>166</v>
      </c>
      <c r="C12" s="296">
        <v>1470121.58</v>
      </c>
      <c r="D12" s="297">
        <v>1.4523500743387496</v>
      </c>
      <c r="E12" s="297">
        <v>0.46</v>
      </c>
      <c r="F12" s="298">
        <v>2135131.186</v>
      </c>
      <c r="G12" s="299">
        <v>982160.34556</v>
      </c>
    </row>
    <row r="13" spans="1:7" ht="15">
      <c r="A13" s="317"/>
      <c r="B13" s="300" t="s">
        <v>167</v>
      </c>
      <c r="C13" s="301">
        <v>24350</v>
      </c>
      <c r="D13" s="302">
        <v>1.4452772073921971</v>
      </c>
      <c r="E13" s="302">
        <v>0.16860268523122823</v>
      </c>
      <c r="F13" s="303">
        <v>35192.5</v>
      </c>
      <c r="G13" s="304">
        <v>5933.55</v>
      </c>
    </row>
    <row r="14" spans="1:7" ht="16.5">
      <c r="A14" s="317"/>
      <c r="B14" s="318" t="s">
        <v>168</v>
      </c>
      <c r="C14" s="313">
        <v>1494471.58</v>
      </c>
      <c r="D14" s="314">
        <v>1.4522348333984378</v>
      </c>
      <c r="E14" s="314">
        <v>0.4552748983637088</v>
      </c>
      <c r="F14" s="315">
        <v>2170323.686</v>
      </c>
      <c r="G14" s="316">
        <v>988093.89556</v>
      </c>
    </row>
    <row r="18" ht="12.75">
      <c r="D18" s="319"/>
    </row>
  </sheetData>
  <sheetProtection selectLockedCells="1" selectUnlockedCells="1"/>
  <mergeCells count="6">
    <mergeCell ref="A1:B1"/>
    <mergeCell ref="C1:G1"/>
    <mergeCell ref="A3:A5"/>
    <mergeCell ref="A6:A8"/>
    <mergeCell ref="A9:A11"/>
    <mergeCell ref="A12:A1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 topLeftCell="A1">
      <selection activeCell="A1" sqref="A1"/>
    </sheetView>
  </sheetViews>
  <sheetFormatPr defaultColWidth="10.28125" defaultRowHeight="15"/>
  <cols>
    <col min="1" max="1" width="13.140625" style="4" customWidth="1"/>
    <col min="2" max="2" width="10.7109375" style="4" customWidth="1"/>
    <col min="3" max="3" width="13.00390625" style="4" customWidth="1"/>
    <col min="4" max="4" width="9.7109375" style="4" customWidth="1"/>
    <col min="5" max="5" width="11.421875" style="114" customWidth="1"/>
    <col min="6" max="7" width="16.8515625" style="4" customWidth="1"/>
    <col min="8" max="8" width="13.00390625" style="4" customWidth="1"/>
    <col min="9" max="9" width="8.7109375" style="4" customWidth="1"/>
    <col min="10" max="10" width="11.421875" style="4" customWidth="1"/>
    <col min="11" max="11" width="11.57421875" style="4" customWidth="1"/>
    <col min="12" max="12" width="14.57421875" style="4" customWidth="1"/>
    <col min="13" max="13" width="13.7109375" style="4" customWidth="1"/>
    <col min="14" max="14" width="11.421875" style="4" customWidth="1"/>
    <col min="15" max="15" width="13.00390625" style="4" customWidth="1"/>
    <col min="16" max="16" width="11.00390625" style="15" customWidth="1"/>
    <col min="17" max="18" width="11.57421875" style="4" customWidth="1"/>
    <col min="19" max="19" width="14.57421875" style="4" customWidth="1"/>
    <col min="20" max="16384" width="11.421875" style="4" customWidth="1"/>
  </cols>
  <sheetData>
    <row r="1" spans="1:19" ht="12.75" customHeight="1">
      <c r="A1" s="320">
        <v>2013</v>
      </c>
      <c r="B1" s="321" t="s">
        <v>169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</row>
    <row r="2" spans="1:19" ht="21.75" customHeight="1">
      <c r="A2" s="320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</row>
    <row r="3" spans="1:19" ht="18.75">
      <c r="A3" s="320"/>
      <c r="B3" s="322" t="s">
        <v>170</v>
      </c>
      <c r="C3" s="322"/>
      <c r="D3" s="322"/>
      <c r="E3" s="322"/>
      <c r="F3" s="322" t="s">
        <v>171</v>
      </c>
      <c r="G3" s="322"/>
      <c r="H3" s="322"/>
      <c r="I3" s="322"/>
      <c r="J3" s="322"/>
      <c r="K3" s="322"/>
      <c r="L3" s="322"/>
      <c r="M3" s="323" t="s">
        <v>46</v>
      </c>
      <c r="N3" s="323"/>
      <c r="O3" s="323"/>
      <c r="P3" s="323"/>
      <c r="Q3" s="323"/>
      <c r="R3" s="323"/>
      <c r="S3" s="323"/>
    </row>
    <row r="4" spans="1:20" ht="38.25" customHeight="1">
      <c r="A4" s="324" t="s">
        <v>79</v>
      </c>
      <c r="B4" s="325" t="s">
        <v>172</v>
      </c>
      <c r="C4" s="324" t="s">
        <v>173</v>
      </c>
      <c r="D4" s="325" t="s">
        <v>174</v>
      </c>
      <c r="E4" s="324" t="s">
        <v>175</v>
      </c>
      <c r="F4" s="326" t="s">
        <v>79</v>
      </c>
      <c r="G4" s="327" t="s">
        <v>172</v>
      </c>
      <c r="H4" s="328" t="s">
        <v>173</v>
      </c>
      <c r="I4" s="328" t="s">
        <v>175</v>
      </c>
      <c r="J4" s="327" t="s">
        <v>174</v>
      </c>
      <c r="K4" s="328" t="s">
        <v>176</v>
      </c>
      <c r="L4" s="329" t="s">
        <v>175</v>
      </c>
      <c r="M4" s="330" t="s">
        <v>79</v>
      </c>
      <c r="N4" s="325" t="s">
        <v>172</v>
      </c>
      <c r="O4" s="324" t="s">
        <v>173</v>
      </c>
      <c r="P4" s="325" t="s">
        <v>177</v>
      </c>
      <c r="Q4" s="324" t="s">
        <v>178</v>
      </c>
      <c r="R4" s="324" t="s">
        <v>176</v>
      </c>
      <c r="S4" s="331" t="s">
        <v>178</v>
      </c>
      <c r="T4" s="332"/>
    </row>
    <row r="5" spans="1:20" ht="15.75" customHeight="1">
      <c r="A5" s="333" t="s">
        <v>13</v>
      </c>
      <c r="B5" s="334" t="s">
        <v>179</v>
      </c>
      <c r="C5" s="335">
        <v>459958</v>
      </c>
      <c r="D5" s="336">
        <v>2.56</v>
      </c>
      <c r="E5" s="337">
        <v>1177492.48</v>
      </c>
      <c r="F5" s="338" t="s">
        <v>13</v>
      </c>
      <c r="G5" s="339" t="s">
        <v>180</v>
      </c>
      <c r="H5" s="340">
        <v>26033</v>
      </c>
      <c r="I5" s="341">
        <v>20.08</v>
      </c>
      <c r="J5" s="340">
        <v>522742.63999999996</v>
      </c>
      <c r="K5" s="341">
        <v>0.8</v>
      </c>
      <c r="L5" s="342">
        <v>418194.11199999996</v>
      </c>
      <c r="M5" s="343" t="s">
        <v>13</v>
      </c>
      <c r="N5" s="344" t="s">
        <v>181</v>
      </c>
      <c r="O5" s="340">
        <v>165531</v>
      </c>
      <c r="P5" s="345">
        <v>5.61</v>
      </c>
      <c r="Q5" s="340">
        <v>928628.91</v>
      </c>
      <c r="R5" s="346">
        <v>0.8</v>
      </c>
      <c r="S5" s="342">
        <v>742903.128</v>
      </c>
      <c r="T5" s="332"/>
    </row>
    <row r="6" spans="1:20" ht="15.75" customHeight="1">
      <c r="A6" s="333"/>
      <c r="B6" s="344" t="s">
        <v>182</v>
      </c>
      <c r="C6" s="347">
        <v>505953.80000000005</v>
      </c>
      <c r="D6" s="348">
        <v>0.73</v>
      </c>
      <c r="E6" s="349">
        <v>369346.27400000003</v>
      </c>
      <c r="F6" s="338"/>
      <c r="G6" s="339" t="s">
        <v>183</v>
      </c>
      <c r="H6" s="340">
        <v>8764</v>
      </c>
      <c r="I6" s="341">
        <v>20.08</v>
      </c>
      <c r="J6" s="340">
        <v>175981.12</v>
      </c>
      <c r="K6" s="341">
        <v>0.8</v>
      </c>
      <c r="L6" s="342">
        <v>140784.896</v>
      </c>
      <c r="M6" s="343"/>
      <c r="N6" s="344" t="s">
        <v>48</v>
      </c>
      <c r="O6" s="340">
        <v>2821715</v>
      </c>
      <c r="P6" s="345">
        <v>1.5</v>
      </c>
      <c r="Q6" s="340">
        <v>4232572.5</v>
      </c>
      <c r="R6" s="346">
        <v>0.8</v>
      </c>
      <c r="S6" s="342">
        <v>3386058</v>
      </c>
      <c r="T6" s="332"/>
    </row>
    <row r="7" spans="1:20" ht="15.75" customHeight="1">
      <c r="A7" s="333"/>
      <c r="B7" s="344" t="s">
        <v>184</v>
      </c>
      <c r="C7" s="347">
        <v>21120</v>
      </c>
      <c r="D7" s="348">
        <v>2.19</v>
      </c>
      <c r="E7" s="349">
        <v>46252.8</v>
      </c>
      <c r="F7" s="338"/>
      <c r="G7" s="339" t="s">
        <v>48</v>
      </c>
      <c r="H7" s="340">
        <v>187432</v>
      </c>
      <c r="I7" s="341">
        <v>3.65</v>
      </c>
      <c r="J7" s="340">
        <v>684126.8</v>
      </c>
      <c r="K7" s="341">
        <v>0.8</v>
      </c>
      <c r="L7" s="342">
        <v>547301.44</v>
      </c>
      <c r="M7" s="343" t="s">
        <v>14</v>
      </c>
      <c r="N7" s="344" t="s">
        <v>181</v>
      </c>
      <c r="O7" s="340">
        <v>67522</v>
      </c>
      <c r="P7" s="345">
        <v>5.61</v>
      </c>
      <c r="Q7" s="340">
        <v>378798.42000000004</v>
      </c>
      <c r="R7" s="346">
        <v>0.8</v>
      </c>
      <c r="S7" s="342">
        <v>303038.73600000003</v>
      </c>
      <c r="T7" s="332"/>
    </row>
    <row r="8" spans="1:20" ht="15.75" customHeight="1">
      <c r="A8" s="333"/>
      <c r="B8" s="344" t="s">
        <v>43</v>
      </c>
      <c r="C8" s="347">
        <v>23232.000000000004</v>
      </c>
      <c r="D8" s="348">
        <v>0.55</v>
      </c>
      <c r="E8" s="349">
        <v>12777.600000000002</v>
      </c>
      <c r="F8" s="338" t="s">
        <v>14</v>
      </c>
      <c r="G8" s="339" t="s">
        <v>180</v>
      </c>
      <c r="H8" s="340">
        <v>11200</v>
      </c>
      <c r="I8" s="341">
        <v>20.08</v>
      </c>
      <c r="J8" s="340">
        <v>224895.99999999997</v>
      </c>
      <c r="K8" s="341">
        <v>0.8</v>
      </c>
      <c r="L8" s="342">
        <v>179916.8</v>
      </c>
      <c r="M8" s="343"/>
      <c r="N8" s="344" t="s">
        <v>48</v>
      </c>
      <c r="O8" s="340">
        <v>888807</v>
      </c>
      <c r="P8" s="345">
        <v>1.5</v>
      </c>
      <c r="Q8" s="340">
        <v>1333210.5</v>
      </c>
      <c r="R8" s="346">
        <v>0.8</v>
      </c>
      <c r="S8" s="342">
        <v>1066568.4000000001</v>
      </c>
      <c r="T8" s="332"/>
    </row>
    <row r="9" spans="1:20" ht="15.75" customHeight="1">
      <c r="A9" s="338" t="s">
        <v>14</v>
      </c>
      <c r="B9" s="334" t="s">
        <v>179</v>
      </c>
      <c r="C9" s="347">
        <v>539317</v>
      </c>
      <c r="D9" s="348">
        <v>2.56</v>
      </c>
      <c r="E9" s="349">
        <v>1380651.52</v>
      </c>
      <c r="F9" s="338"/>
      <c r="G9" s="339" t="s">
        <v>183</v>
      </c>
      <c r="H9" s="340">
        <v>287</v>
      </c>
      <c r="I9" s="341">
        <v>20.08</v>
      </c>
      <c r="J9" s="340">
        <v>5762.959999999999</v>
      </c>
      <c r="K9" s="341">
        <v>0.8</v>
      </c>
      <c r="L9" s="342">
        <v>4610.3679999999995</v>
      </c>
      <c r="M9" s="350" t="s">
        <v>15</v>
      </c>
      <c r="N9" s="344" t="s">
        <v>181</v>
      </c>
      <c r="O9" s="340">
        <v>232764</v>
      </c>
      <c r="P9" s="345">
        <v>5.61</v>
      </c>
      <c r="Q9" s="340">
        <v>1305806.04</v>
      </c>
      <c r="R9" s="346">
        <v>0.8</v>
      </c>
      <c r="S9" s="342">
        <v>1044644.832</v>
      </c>
      <c r="T9" s="332"/>
    </row>
    <row r="10" spans="1:20" ht="15.75" customHeight="1">
      <c r="A10" s="338"/>
      <c r="B10" s="344" t="s">
        <v>182</v>
      </c>
      <c r="C10" s="347">
        <v>593248.7000000001</v>
      </c>
      <c r="D10" s="348">
        <v>0.73</v>
      </c>
      <c r="E10" s="349">
        <v>433071.55100000004</v>
      </c>
      <c r="F10" s="338"/>
      <c r="G10" s="339" t="s">
        <v>48</v>
      </c>
      <c r="H10" s="340">
        <v>29664</v>
      </c>
      <c r="I10" s="341">
        <v>3.65</v>
      </c>
      <c r="J10" s="340">
        <v>108273.6</v>
      </c>
      <c r="K10" s="341">
        <v>0.8</v>
      </c>
      <c r="L10" s="342">
        <v>86618.88</v>
      </c>
      <c r="M10" s="350"/>
      <c r="N10" s="344" t="s">
        <v>48</v>
      </c>
      <c r="O10" s="351">
        <v>1688953</v>
      </c>
      <c r="P10" s="352">
        <v>1.5</v>
      </c>
      <c r="Q10" s="351">
        <v>2533429.5</v>
      </c>
      <c r="R10" s="353">
        <v>0.8</v>
      </c>
      <c r="S10" s="342">
        <v>2026743.6</v>
      </c>
      <c r="T10" s="332"/>
    </row>
    <row r="11" spans="1:20" ht="15.75" customHeight="1">
      <c r="A11" s="338"/>
      <c r="B11" s="344" t="s">
        <v>184</v>
      </c>
      <c r="C11" s="347">
        <v>13402</v>
      </c>
      <c r="D11" s="348">
        <v>2.19</v>
      </c>
      <c r="E11" s="349">
        <v>29350.38</v>
      </c>
      <c r="F11" s="338" t="s">
        <v>15</v>
      </c>
      <c r="G11" s="339" t="s">
        <v>180</v>
      </c>
      <c r="H11" s="340">
        <v>6699</v>
      </c>
      <c r="I11" s="341">
        <v>20.08</v>
      </c>
      <c r="J11" s="340">
        <v>134515.91999999998</v>
      </c>
      <c r="K11" s="341">
        <v>0.8</v>
      </c>
      <c r="L11" s="342">
        <v>107612.73599999999</v>
      </c>
      <c r="M11" s="354" t="s">
        <v>185</v>
      </c>
      <c r="N11" s="354"/>
      <c r="O11" s="355">
        <v>465817</v>
      </c>
      <c r="P11" s="356">
        <v>5.61</v>
      </c>
      <c r="Q11" s="355">
        <v>2613233.37</v>
      </c>
      <c r="R11" s="357">
        <v>0.8</v>
      </c>
      <c r="S11" s="358">
        <v>2090586.6960000002</v>
      </c>
      <c r="T11" s="332"/>
    </row>
    <row r="12" spans="1:20" ht="15.75" customHeight="1">
      <c r="A12" s="338"/>
      <c r="B12" s="344" t="s">
        <v>43</v>
      </c>
      <c r="C12" s="347">
        <v>14742.2</v>
      </c>
      <c r="D12" s="348">
        <v>0.55</v>
      </c>
      <c r="E12" s="349">
        <v>8108.210000000001</v>
      </c>
      <c r="F12" s="338"/>
      <c r="G12" s="339" t="s">
        <v>183</v>
      </c>
      <c r="H12" s="340">
        <v>4415</v>
      </c>
      <c r="I12" s="341">
        <v>20.08</v>
      </c>
      <c r="J12" s="340">
        <v>88653.2</v>
      </c>
      <c r="K12" s="341">
        <v>0.8</v>
      </c>
      <c r="L12" s="342">
        <v>70922.56</v>
      </c>
      <c r="M12" s="354" t="s">
        <v>186</v>
      </c>
      <c r="N12" s="354"/>
      <c r="O12" s="355">
        <v>5399475</v>
      </c>
      <c r="P12" s="356">
        <v>1.5</v>
      </c>
      <c r="Q12" s="355">
        <v>8099212.5</v>
      </c>
      <c r="R12" s="357">
        <v>0.8</v>
      </c>
      <c r="S12" s="358">
        <v>6479370</v>
      </c>
      <c r="T12" s="332"/>
    </row>
    <row r="13" spans="1:20" ht="15.75" customHeight="1">
      <c r="A13" s="338" t="s">
        <v>15</v>
      </c>
      <c r="B13" s="334" t="s">
        <v>179</v>
      </c>
      <c r="C13" s="347">
        <v>525696</v>
      </c>
      <c r="D13" s="348">
        <v>2.56</v>
      </c>
      <c r="E13" s="349">
        <v>1345781.76</v>
      </c>
      <c r="F13" s="338"/>
      <c r="G13" s="339" t="s">
        <v>48</v>
      </c>
      <c r="H13" s="340">
        <v>55035</v>
      </c>
      <c r="I13" s="341">
        <v>3.65</v>
      </c>
      <c r="J13" s="340">
        <v>200877.75</v>
      </c>
      <c r="K13" s="341">
        <v>0.8</v>
      </c>
      <c r="L13" s="342">
        <v>160702.2</v>
      </c>
      <c r="M13" s="359" t="s">
        <v>187</v>
      </c>
      <c r="N13" s="359"/>
      <c r="O13" s="359"/>
      <c r="P13" s="359"/>
      <c r="Q13" s="359"/>
      <c r="R13" s="359"/>
      <c r="S13" s="360">
        <f>S11+S12</f>
        <v>8569956.696</v>
      </c>
      <c r="T13" s="332"/>
    </row>
    <row r="14" spans="1:20" ht="15.75" customHeight="1">
      <c r="A14" s="338"/>
      <c r="B14" s="344" t="s">
        <v>182</v>
      </c>
      <c r="C14" s="347">
        <v>578265.6000000001</v>
      </c>
      <c r="D14" s="348">
        <v>0.73</v>
      </c>
      <c r="E14" s="349">
        <v>422133.88800000004</v>
      </c>
      <c r="F14" s="361" t="s">
        <v>188</v>
      </c>
      <c r="G14" s="362"/>
      <c r="H14" s="355">
        <v>43932</v>
      </c>
      <c r="I14" s="363"/>
      <c r="J14" s="355">
        <v>882154.5599999998</v>
      </c>
      <c r="K14" s="363"/>
      <c r="L14" s="364">
        <v>705723.648</v>
      </c>
      <c r="M14" s="365" t="s">
        <v>189</v>
      </c>
      <c r="N14" s="365"/>
      <c r="O14" s="332"/>
      <c r="P14" s="366"/>
      <c r="Q14" s="367"/>
      <c r="R14" s="332"/>
      <c r="S14" s="332"/>
      <c r="T14" s="332"/>
    </row>
    <row r="15" spans="1:20" ht="15.75" customHeight="1">
      <c r="A15" s="338"/>
      <c r="B15" s="344" t="s">
        <v>184</v>
      </c>
      <c r="C15" s="347">
        <v>15134</v>
      </c>
      <c r="D15" s="348">
        <v>2.19</v>
      </c>
      <c r="E15" s="349">
        <v>33143.46</v>
      </c>
      <c r="F15" s="361" t="s">
        <v>190</v>
      </c>
      <c r="G15" s="362"/>
      <c r="H15" s="355">
        <v>13466</v>
      </c>
      <c r="I15" s="363"/>
      <c r="J15" s="355">
        <v>270397.27999999997</v>
      </c>
      <c r="K15" s="363"/>
      <c r="L15" s="364">
        <v>216317.824</v>
      </c>
      <c r="M15" s="332"/>
      <c r="N15" s="332"/>
      <c r="O15" s="332"/>
      <c r="P15" s="366"/>
      <c r="Q15" s="332"/>
      <c r="R15" s="332"/>
      <c r="S15" s="332"/>
      <c r="T15" s="332"/>
    </row>
    <row r="16" spans="1:20" ht="15.75" customHeight="1">
      <c r="A16" s="338"/>
      <c r="B16" s="344" t="s">
        <v>43</v>
      </c>
      <c r="C16" s="347">
        <v>16647.4</v>
      </c>
      <c r="D16" s="348">
        <v>0.55</v>
      </c>
      <c r="E16" s="349">
        <v>9156.070000000002</v>
      </c>
      <c r="F16" s="368" t="s">
        <v>186</v>
      </c>
      <c r="G16" s="369"/>
      <c r="H16" s="355">
        <v>272131</v>
      </c>
      <c r="I16" s="363"/>
      <c r="J16" s="355">
        <v>993278.1499999999</v>
      </c>
      <c r="K16" s="363"/>
      <c r="L16" s="364">
        <v>794622.52</v>
      </c>
      <c r="M16" s="332"/>
      <c r="N16" s="332"/>
      <c r="O16" s="332"/>
      <c r="P16" s="366"/>
      <c r="Q16" s="332"/>
      <c r="R16" s="332"/>
      <c r="S16" s="332"/>
      <c r="T16" s="332"/>
    </row>
    <row r="17" spans="1:20" ht="15.75" customHeight="1">
      <c r="A17" s="361" t="s">
        <v>191</v>
      </c>
      <c r="B17" s="362"/>
      <c r="C17" s="370">
        <v>1524971</v>
      </c>
      <c r="D17" s="371">
        <v>2.56</v>
      </c>
      <c r="E17" s="372">
        <v>3903925.76</v>
      </c>
      <c r="F17" s="373" t="s">
        <v>187</v>
      </c>
      <c r="G17" s="373"/>
      <c r="H17" s="373"/>
      <c r="I17" s="373"/>
      <c r="J17" s="373"/>
      <c r="K17" s="373"/>
      <c r="L17" s="360">
        <f>L14+L15+L16</f>
        <v>1716663.992</v>
      </c>
      <c r="M17" s="332"/>
      <c r="N17" s="332"/>
      <c r="O17" s="332"/>
      <c r="P17" s="366"/>
      <c r="Q17" s="332"/>
      <c r="R17" s="332"/>
      <c r="S17" s="332"/>
      <c r="T17" s="332"/>
    </row>
    <row r="18" spans="1:20" ht="15.75" customHeight="1">
      <c r="A18" s="361" t="s">
        <v>192</v>
      </c>
      <c r="B18" s="362"/>
      <c r="C18" s="370">
        <v>1677468.1</v>
      </c>
      <c r="D18" s="371">
        <v>0.73</v>
      </c>
      <c r="E18" s="374">
        <v>1224551.713</v>
      </c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66"/>
      <c r="Q18" s="332"/>
      <c r="R18" s="332"/>
      <c r="S18" s="332"/>
      <c r="T18" s="332"/>
    </row>
    <row r="19" spans="1:20" ht="15.75" customHeight="1">
      <c r="A19" s="368" t="s">
        <v>193</v>
      </c>
      <c r="B19" s="369"/>
      <c r="C19" s="375">
        <v>49656</v>
      </c>
      <c r="D19" s="371">
        <v>2.19</v>
      </c>
      <c r="E19" s="374">
        <v>108746.64</v>
      </c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66"/>
      <c r="Q19" s="332"/>
      <c r="R19" s="332"/>
      <c r="S19" s="332"/>
      <c r="T19" s="332"/>
    </row>
    <row r="20" spans="1:20" ht="15.75" customHeight="1">
      <c r="A20" s="368" t="s">
        <v>194</v>
      </c>
      <c r="B20" s="369"/>
      <c r="C20" s="375">
        <v>54621.600000000006</v>
      </c>
      <c r="D20" s="371">
        <v>0.55</v>
      </c>
      <c r="E20" s="374">
        <v>30041.880000000005</v>
      </c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66"/>
      <c r="Q20" s="332"/>
      <c r="R20" s="332"/>
      <c r="S20" s="332"/>
      <c r="T20" s="332"/>
    </row>
    <row r="21" spans="1:20" ht="15.75" customHeight="1">
      <c r="A21" s="373" t="s">
        <v>187</v>
      </c>
      <c r="B21" s="373"/>
      <c r="C21" s="373"/>
      <c r="D21" s="373"/>
      <c r="E21" s="376">
        <f>E17+E18+E19+E20</f>
        <v>5267265.993</v>
      </c>
      <c r="F21" s="332"/>
      <c r="G21" s="332"/>
      <c r="H21" s="332"/>
      <c r="I21" s="332"/>
      <c r="J21" s="332"/>
      <c r="K21" s="332"/>
      <c r="L21" s="332"/>
      <c r="M21" s="332"/>
      <c r="N21" s="332"/>
      <c r="O21" s="332" t="s">
        <v>195</v>
      </c>
      <c r="P21" s="366"/>
      <c r="Q21" s="332"/>
      <c r="R21" s="332"/>
      <c r="S21" s="332"/>
      <c r="T21" s="332"/>
    </row>
    <row r="22" ht="15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 selectLockedCells="1" selectUnlockedCells="1"/>
  <mergeCells count="20">
    <mergeCell ref="A1:A3"/>
    <mergeCell ref="B1:S2"/>
    <mergeCell ref="B3:E3"/>
    <mergeCell ref="F3:L3"/>
    <mergeCell ref="M3:S3"/>
    <mergeCell ref="A5:A8"/>
    <mergeCell ref="F5:F7"/>
    <mergeCell ref="M5:M6"/>
    <mergeCell ref="M7:M8"/>
    <mergeCell ref="F8:F10"/>
    <mergeCell ref="A9:A12"/>
    <mergeCell ref="M9:M10"/>
    <mergeCell ref="F11:F13"/>
    <mergeCell ref="M11:N11"/>
    <mergeCell ref="M12:N12"/>
    <mergeCell ref="A13:A16"/>
    <mergeCell ref="M13:R13"/>
    <mergeCell ref="M14:N14"/>
    <mergeCell ref="F17:K17"/>
    <mergeCell ref="A21:D2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E22" sqref="E22"/>
    </sheetView>
  </sheetViews>
  <sheetFormatPr defaultColWidth="10.28125" defaultRowHeight="15"/>
  <cols>
    <col min="1" max="1" width="18.421875" style="0" customWidth="1"/>
    <col min="2" max="2" width="45.8515625" style="0" customWidth="1"/>
    <col min="3" max="3" width="14.00390625" style="0" customWidth="1"/>
    <col min="4" max="4" width="10.7109375" style="0" customWidth="1"/>
    <col min="5" max="5" width="13.7109375" style="0" customWidth="1"/>
    <col min="6" max="6" width="14.00390625" style="0" customWidth="1"/>
    <col min="7" max="16384" width="11.00390625" style="0" customWidth="1"/>
  </cols>
  <sheetData>
    <row r="1" spans="1:6" ht="18">
      <c r="A1" s="377">
        <v>2015</v>
      </c>
      <c r="B1" s="378" t="s">
        <v>196</v>
      </c>
      <c r="C1" s="378"/>
      <c r="D1" s="378"/>
      <c r="E1" s="378"/>
      <c r="F1" s="378"/>
    </row>
    <row r="2" spans="1:5" ht="15">
      <c r="A2" s="379"/>
      <c r="B2" s="380"/>
      <c r="C2" s="380"/>
      <c r="D2" s="380"/>
      <c r="E2" s="380"/>
    </row>
    <row r="3" spans="1:6" ht="16.5">
      <c r="A3" s="381" t="s">
        <v>197</v>
      </c>
      <c r="B3" s="382"/>
      <c r="C3" s="383" t="s">
        <v>13</v>
      </c>
      <c r="D3" s="383" t="s">
        <v>14</v>
      </c>
      <c r="E3" s="383" t="s">
        <v>15</v>
      </c>
      <c r="F3" s="383" t="s">
        <v>18</v>
      </c>
    </row>
    <row r="4" spans="1:6" ht="16.5">
      <c r="A4" s="384" t="s">
        <v>198</v>
      </c>
      <c r="B4" s="385" t="s">
        <v>199</v>
      </c>
      <c r="C4" s="386"/>
      <c r="D4" s="387"/>
      <c r="E4" s="388"/>
      <c r="F4" s="389"/>
    </row>
    <row r="5" spans="1:6" ht="15.75">
      <c r="A5" s="384"/>
      <c r="B5" s="390" t="s">
        <v>200</v>
      </c>
      <c r="C5" s="391"/>
      <c r="D5" s="392"/>
      <c r="E5" s="393"/>
      <c r="F5" s="394"/>
    </row>
    <row r="6" spans="1:6" ht="15.75">
      <c r="A6" s="384"/>
      <c r="B6" s="395" t="s">
        <v>201</v>
      </c>
      <c r="C6" s="396"/>
      <c r="D6" s="397"/>
      <c r="E6" s="398"/>
      <c r="F6" s="399"/>
    </row>
    <row r="7" spans="1:6" ht="16.5">
      <c r="A7" s="384"/>
      <c r="B7" s="400" t="s">
        <v>202</v>
      </c>
      <c r="C7" s="401"/>
      <c r="D7" s="402"/>
      <c r="E7" s="403"/>
      <c r="F7" s="404"/>
    </row>
    <row r="8" spans="1:6" ht="15.75">
      <c r="A8" s="405" t="s">
        <v>203</v>
      </c>
      <c r="B8" s="390" t="s">
        <v>204</v>
      </c>
      <c r="C8" s="392"/>
      <c r="D8" s="392"/>
      <c r="E8" s="406"/>
      <c r="F8" s="394"/>
    </row>
    <row r="9" spans="1:6" ht="15.75">
      <c r="A9" s="405"/>
      <c r="B9" s="395" t="s">
        <v>205</v>
      </c>
      <c r="C9" s="397"/>
      <c r="D9" s="397"/>
      <c r="E9" s="407"/>
      <c r="F9" s="408"/>
    </row>
    <row r="10" spans="1:6" ht="16.5">
      <c r="A10" s="405"/>
      <c r="B10" s="400" t="s">
        <v>206</v>
      </c>
      <c r="C10" s="402"/>
      <c r="D10" s="402"/>
      <c r="E10" s="409"/>
      <c r="F10" s="410"/>
    </row>
    <row r="11" spans="1:6" ht="16.5">
      <c r="A11" s="411" t="s">
        <v>207</v>
      </c>
      <c r="B11" s="411"/>
      <c r="C11" s="412"/>
      <c r="D11" s="412"/>
      <c r="E11" s="413"/>
      <c r="F11" s="414"/>
    </row>
    <row r="12" spans="1:6" ht="16.5">
      <c r="A12" s="415" t="s">
        <v>208</v>
      </c>
      <c r="B12" s="415"/>
      <c r="C12" s="416"/>
      <c r="D12" s="416"/>
      <c r="E12" s="416"/>
      <c r="F12" s="416"/>
    </row>
  </sheetData>
  <sheetProtection selectLockedCells="1" selectUnlockedCells="1"/>
  <mergeCells count="5">
    <mergeCell ref="B1:F1"/>
    <mergeCell ref="A4:A7"/>
    <mergeCell ref="A8:A10"/>
    <mergeCell ref="A11:B11"/>
    <mergeCell ref="A12:B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Producciones ganaderas 2013</dc:title>
  <dc:subject/>
  <dc:creator>Marta Espada Domingo</dc:creator>
  <cp:keywords/>
  <dc:description/>
  <cp:lastModifiedBy/>
  <cp:lastPrinted>2017-08-10T10:14:21Z</cp:lastPrinted>
  <dcterms:created xsi:type="dcterms:W3CDTF">2016-02-19T08:47:05Z</dcterms:created>
  <dcterms:modified xsi:type="dcterms:W3CDTF">2020-05-26T13:21:17Z</dcterms:modified>
  <cp:category/>
  <cp:version/>
  <cp:contentType/>
  <cp:contentStatus/>
  <cp:revision>1</cp:revision>
</cp:coreProperties>
</file>